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/>
  <xr:revisionPtr revIDLastSave="0" documentId="13_ncr:1_{188A298F-4BAA-42A7-8011-3983E5E64FB1}" xr6:coauthVersionLast="36" xr6:coauthVersionMax="47" xr10:uidLastSave="{00000000-0000-0000-0000-000000000000}"/>
  <bookViews>
    <workbookView xWindow="-120" yWindow="-120" windowWidth="29040" windowHeight="15840" tabRatio="704" xr2:uid="{00000000-000D-0000-FFFF-FFFF00000000}"/>
  </bookViews>
  <sheets>
    <sheet name="504.1_Ясли" sheetId="33" r:id="rId1"/>
    <sheet name="504.2_Ясли" sheetId="34" r:id="rId2"/>
    <sheet name="504.3_Ясли" sheetId="13" r:id="rId3"/>
    <sheet name="504.4_Ясли" sheetId="14" r:id="rId4"/>
    <sheet name="504.5_Ясли" sheetId="15" r:id="rId5"/>
    <sheet name="504.6_Ясли" sheetId="16" r:id="rId6"/>
    <sheet name="504.7_Ясли" sheetId="17" r:id="rId7"/>
    <sheet name="504.8_Ясли" sheetId="18" r:id="rId8"/>
    <sheet name="504.9_Ясли" sheetId="19" r:id="rId9"/>
    <sheet name="504.10_Ясли" sheetId="20" r:id="rId10"/>
  </sheets>
  <definedNames>
    <definedName name="_xlnm._FilterDatabase" localSheetId="1" hidden="1">'504.2_Ясли'!$A$1:$I$10</definedName>
  </definedNames>
  <calcPr calcId="191029"/>
</workbook>
</file>

<file path=xl/calcChain.xml><?xml version="1.0" encoding="utf-8"?>
<calcChain xmlns="http://schemas.openxmlformats.org/spreadsheetml/2006/main">
  <c r="C8" i="19" l="1"/>
  <c r="D8" i="19"/>
  <c r="E8" i="19"/>
  <c r="F8" i="19"/>
  <c r="G8" i="19"/>
  <c r="C24" i="16"/>
  <c r="D24" i="16"/>
  <c r="E24" i="16"/>
  <c r="F24" i="16"/>
  <c r="G24" i="16"/>
  <c r="D8" i="13" l="1"/>
  <c r="E8" i="13"/>
  <c r="F8" i="13"/>
  <c r="G8" i="13"/>
  <c r="C23" i="20" l="1"/>
  <c r="D23" i="20"/>
  <c r="E23" i="20"/>
  <c r="F23" i="20"/>
  <c r="G23" i="20"/>
  <c r="C18" i="20"/>
  <c r="D18" i="20"/>
  <c r="E18" i="20"/>
  <c r="F18" i="20"/>
  <c r="C9" i="20"/>
  <c r="D9" i="20"/>
  <c r="E9" i="20"/>
  <c r="F9" i="20"/>
  <c r="C23" i="18"/>
  <c r="D23" i="18"/>
  <c r="E23" i="18"/>
  <c r="F23" i="18"/>
  <c r="C18" i="18"/>
  <c r="D18" i="18"/>
  <c r="E18" i="18"/>
  <c r="F18" i="18"/>
  <c r="C9" i="18"/>
  <c r="D9" i="18"/>
  <c r="E9" i="18"/>
  <c r="F9" i="18"/>
  <c r="G9" i="18"/>
  <c r="G21" i="17"/>
  <c r="G17" i="17"/>
  <c r="C22" i="15"/>
  <c r="D22" i="15"/>
  <c r="E22" i="15"/>
  <c r="F22" i="15"/>
  <c r="G22" i="15"/>
  <c r="C23" i="14"/>
  <c r="D23" i="14"/>
  <c r="E23" i="14"/>
  <c r="F23" i="14"/>
  <c r="G23" i="14"/>
  <c r="C18" i="14"/>
  <c r="D18" i="14"/>
  <c r="E18" i="14"/>
  <c r="F18" i="14"/>
  <c r="G18" i="14"/>
  <c r="C18" i="13"/>
  <c r="D18" i="13"/>
  <c r="E18" i="13"/>
  <c r="F18" i="13"/>
  <c r="G18" i="13"/>
  <c r="C18" i="34"/>
  <c r="D18" i="34"/>
  <c r="E18" i="34"/>
  <c r="F18" i="34"/>
  <c r="G18" i="34"/>
  <c r="C23" i="33"/>
  <c r="D23" i="33"/>
  <c r="E23" i="33"/>
  <c r="F23" i="33"/>
  <c r="C19" i="33"/>
  <c r="D19" i="33"/>
  <c r="E19" i="33"/>
  <c r="F19" i="33"/>
  <c r="G19" i="33"/>
  <c r="C24" i="18" l="1"/>
  <c r="D24" i="18"/>
  <c r="E24" i="20"/>
  <c r="F24" i="18"/>
  <c r="E24" i="18"/>
  <c r="F24" i="20"/>
  <c r="D24" i="20"/>
  <c r="C24" i="20"/>
  <c r="D9" i="33" l="1"/>
  <c r="D24" i="33" s="1"/>
  <c r="E9" i="33"/>
  <c r="E24" i="33" s="1"/>
  <c r="F9" i="33"/>
  <c r="F24" i="33" s="1"/>
  <c r="G9" i="33"/>
  <c r="C9" i="33"/>
  <c r="C24" i="33" s="1"/>
  <c r="G18" i="20" l="1"/>
  <c r="G18" i="18"/>
  <c r="F17" i="17" l="1"/>
  <c r="E17" i="17"/>
  <c r="D17" i="17"/>
  <c r="C17" i="17"/>
  <c r="C8" i="13" l="1"/>
  <c r="G9" i="14"/>
  <c r="F9" i="14"/>
  <c r="E9" i="14"/>
  <c r="D9" i="14"/>
  <c r="C9" i="14"/>
  <c r="D18" i="16" l="1"/>
  <c r="E18" i="16"/>
  <c r="F18" i="16"/>
  <c r="G18" i="16"/>
  <c r="C18" i="16"/>
  <c r="D9" i="16"/>
  <c r="E9" i="16"/>
  <c r="F9" i="16"/>
  <c r="G9" i="16"/>
  <c r="F25" i="16" l="1"/>
  <c r="D25" i="16"/>
  <c r="G25" i="16"/>
  <c r="I22" i="16" s="1"/>
  <c r="E25" i="16"/>
  <c r="D17" i="15"/>
  <c r="E17" i="15"/>
  <c r="F17" i="15"/>
  <c r="G17" i="15"/>
  <c r="C17" i="15"/>
  <c r="D8" i="15"/>
  <c r="E8" i="15"/>
  <c r="F8" i="15"/>
  <c r="G8" i="15"/>
  <c r="E23" i="15" l="1"/>
  <c r="G23" i="15"/>
  <c r="I6" i="16"/>
  <c r="I13" i="16"/>
  <c r="I5" i="16"/>
  <c r="F23" i="15"/>
  <c r="D23" i="15"/>
  <c r="G24" i="14"/>
  <c r="I7" i="15" l="1"/>
  <c r="I19" i="15"/>
  <c r="I21" i="15"/>
  <c r="I12" i="15"/>
  <c r="I8" i="15"/>
  <c r="I18" i="15"/>
  <c r="I15" i="15"/>
  <c r="I16" i="15"/>
  <c r="I23" i="15"/>
  <c r="I6" i="15"/>
  <c r="I10" i="15"/>
  <c r="I13" i="15"/>
  <c r="I9" i="15"/>
  <c r="I22" i="15"/>
  <c r="I11" i="15"/>
  <c r="I5" i="15"/>
  <c r="I17" i="15"/>
  <c r="I14" i="15"/>
  <c r="I20" i="15"/>
  <c r="I23" i="14"/>
  <c r="I21" i="14"/>
  <c r="I19" i="14"/>
  <c r="I17" i="14"/>
  <c r="I15" i="14"/>
  <c r="I13" i="14"/>
  <c r="I11" i="14"/>
  <c r="I9" i="14"/>
  <c r="I7" i="14"/>
  <c r="I5" i="14"/>
  <c r="I24" i="14"/>
  <c r="I22" i="14"/>
  <c r="I20" i="14"/>
  <c r="I18" i="14"/>
  <c r="I16" i="14"/>
  <c r="I14" i="14"/>
  <c r="I12" i="14"/>
  <c r="I10" i="14"/>
  <c r="I8" i="14"/>
  <c r="I6" i="14"/>
  <c r="G24" i="13"/>
  <c r="G25" i="13" s="1"/>
  <c r="F24" i="13"/>
  <c r="F25" i="13" s="1"/>
  <c r="E24" i="13"/>
  <c r="E25" i="13" s="1"/>
  <c r="D24" i="13"/>
  <c r="D25" i="13" s="1"/>
  <c r="I25" i="15" l="1"/>
  <c r="I26" i="14"/>
  <c r="I20" i="13"/>
  <c r="I19" i="13" l="1"/>
  <c r="I13" i="13"/>
  <c r="I25" i="13"/>
  <c r="I18" i="13"/>
  <c r="I12" i="13"/>
  <c r="I7" i="13"/>
  <c r="I24" i="13"/>
  <c r="I17" i="13"/>
  <c r="I11" i="13"/>
  <c r="I6" i="13"/>
  <c r="I23" i="13"/>
  <c r="I16" i="13"/>
  <c r="I10" i="13"/>
  <c r="I5" i="13"/>
  <c r="I22" i="13"/>
  <c r="I15" i="13"/>
  <c r="I9" i="13"/>
  <c r="I21" i="13"/>
  <c r="I14" i="13"/>
  <c r="I8" i="13"/>
  <c r="I4" i="13"/>
  <c r="G9" i="20"/>
  <c r="G24" i="20" s="1"/>
  <c r="I14" i="20" s="1"/>
  <c r="G22" i="19"/>
  <c r="F22" i="19"/>
  <c r="E22" i="19"/>
  <c r="D22" i="19"/>
  <c r="C22" i="19"/>
  <c r="G17" i="19"/>
  <c r="F17" i="19"/>
  <c r="E17" i="19"/>
  <c r="D17" i="19"/>
  <c r="C17" i="19"/>
  <c r="G23" i="18"/>
  <c r="F21" i="17"/>
  <c r="E21" i="17"/>
  <c r="D21" i="17"/>
  <c r="C21" i="17"/>
  <c r="G8" i="17"/>
  <c r="F8" i="17"/>
  <c r="E8" i="17"/>
  <c r="D8" i="17"/>
  <c r="C8" i="17"/>
  <c r="C9" i="16"/>
  <c r="C8" i="15"/>
  <c r="C23" i="15" s="1"/>
  <c r="F24" i="14"/>
  <c r="D24" i="14"/>
  <c r="C24" i="13"/>
  <c r="C25" i="13" s="1"/>
  <c r="G23" i="34"/>
  <c r="F23" i="34"/>
  <c r="E23" i="34"/>
  <c r="D23" i="34"/>
  <c r="C23" i="34"/>
  <c r="G9" i="34"/>
  <c r="F9" i="34"/>
  <c r="E9" i="34"/>
  <c r="D9" i="34"/>
  <c r="C9" i="34"/>
  <c r="G23" i="33"/>
  <c r="G24" i="33" s="1"/>
  <c r="I14" i="33" s="1"/>
  <c r="I15" i="20" l="1"/>
  <c r="I6" i="20"/>
  <c r="I26" i="13"/>
  <c r="G24" i="18"/>
  <c r="I23" i="18" s="1"/>
  <c r="I27" i="13"/>
  <c r="I7" i="33"/>
  <c r="I6" i="33"/>
  <c r="I8" i="33"/>
  <c r="F23" i="19"/>
  <c r="D23" i="19"/>
  <c r="D22" i="17"/>
  <c r="F22" i="17"/>
  <c r="C24" i="14"/>
  <c r="D24" i="34"/>
  <c r="F24" i="34"/>
  <c r="C24" i="34"/>
  <c r="E24" i="34"/>
  <c r="G24" i="34"/>
  <c r="C22" i="17"/>
  <c r="E22" i="17"/>
  <c r="G22" i="17"/>
  <c r="I12" i="17" s="1"/>
  <c r="C23" i="19"/>
  <c r="E23" i="19"/>
  <c r="G23" i="19"/>
  <c r="I6" i="19" s="1"/>
  <c r="C25" i="16"/>
  <c r="I23" i="16"/>
  <c r="I4" i="14"/>
  <c r="I25" i="14" s="1"/>
  <c r="E24" i="14"/>
  <c r="I13" i="34" l="1"/>
  <c r="I14" i="34"/>
  <c r="I15" i="19"/>
  <c r="I20" i="19"/>
  <c r="I21" i="34"/>
  <c r="I20" i="34"/>
  <c r="I24" i="18"/>
  <c r="I20" i="18"/>
  <c r="I8" i="18"/>
  <c r="I7" i="18"/>
  <c r="I19" i="18"/>
  <c r="I14" i="18"/>
  <c r="I13" i="18"/>
  <c r="I16" i="18"/>
  <c r="I6" i="18"/>
  <c r="I22" i="18"/>
  <c r="I12" i="18"/>
  <c r="I9" i="18"/>
  <c r="I5" i="18"/>
  <c r="I18" i="18"/>
  <c r="I15" i="18"/>
  <c r="I11" i="18"/>
  <c r="I21" i="18"/>
  <c r="I17" i="18"/>
  <c r="I10" i="18"/>
  <c r="I23" i="34"/>
  <c r="I19" i="34"/>
  <c r="I17" i="34"/>
  <c r="I15" i="34"/>
  <c r="I11" i="34"/>
  <c r="I9" i="34"/>
  <c r="I7" i="34"/>
  <c r="I5" i="34"/>
  <c r="I24" i="34"/>
  <c r="I22" i="34"/>
  <c r="I18" i="34"/>
  <c r="I16" i="34"/>
  <c r="I12" i="34"/>
  <c r="I10" i="34"/>
  <c r="I8" i="34"/>
  <c r="I6" i="34"/>
  <c r="I23" i="33"/>
  <c r="I22" i="33"/>
  <c r="I20" i="33"/>
  <c r="I18" i="33"/>
  <c r="I16" i="33"/>
  <c r="I13" i="33"/>
  <c r="I11" i="33"/>
  <c r="I24" i="33"/>
  <c r="I21" i="33"/>
  <c r="I19" i="33"/>
  <c r="I17" i="33"/>
  <c r="I15" i="33"/>
  <c r="I12" i="33"/>
  <c r="I10" i="33"/>
  <c r="I9" i="33"/>
  <c r="I5" i="33"/>
  <c r="I20" i="20"/>
  <c r="I19" i="20"/>
  <c r="I21" i="20"/>
  <c r="I18" i="17"/>
  <c r="I13" i="17"/>
  <c r="I22" i="20"/>
  <c r="I23" i="20"/>
  <c r="I8" i="20"/>
  <c r="I11" i="20"/>
  <c r="I16" i="20"/>
  <c r="I4" i="20"/>
  <c r="I5" i="20"/>
  <c r="I13" i="20"/>
  <c r="I18" i="20"/>
  <c r="I10" i="20"/>
  <c r="I7" i="20"/>
  <c r="I17" i="20"/>
  <c r="I12" i="20"/>
  <c r="I24" i="20"/>
  <c r="I9" i="20"/>
  <c r="I19" i="19"/>
  <c r="I4" i="19"/>
  <c r="I8" i="19"/>
  <c r="I16" i="19"/>
  <c r="I21" i="19"/>
  <c r="I7" i="19"/>
  <c r="I22" i="19"/>
  <c r="I12" i="19"/>
  <c r="I9" i="19"/>
  <c r="I18" i="19"/>
  <c r="I17" i="17"/>
  <c r="I5" i="17"/>
  <c r="I8" i="17"/>
  <c r="I19" i="17"/>
  <c r="I20" i="17"/>
  <c r="I6" i="17"/>
  <c r="I10" i="17"/>
  <c r="I14" i="17"/>
  <c r="I22" i="17"/>
  <c r="I4" i="17"/>
  <c r="I7" i="17"/>
  <c r="I9" i="17"/>
  <c r="I11" i="17"/>
  <c r="I15" i="17"/>
  <c r="I16" i="17"/>
  <c r="I21" i="17"/>
  <c r="I4" i="34"/>
  <c r="I4" i="33"/>
  <c r="I10" i="16"/>
  <c r="I9" i="16"/>
  <c r="I19" i="16"/>
  <c r="I17" i="16"/>
  <c r="I4" i="16"/>
  <c r="I14" i="16"/>
  <c r="I20" i="16"/>
  <c r="I4" i="15"/>
  <c r="I24" i="15" s="1"/>
  <c r="I24" i="16"/>
  <c r="I7" i="16"/>
  <c r="I12" i="16"/>
  <c r="I16" i="16"/>
  <c r="I21" i="16"/>
  <c r="I25" i="16"/>
  <c r="I8" i="16"/>
  <c r="I11" i="16"/>
  <c r="I15" i="16"/>
  <c r="I18" i="16"/>
  <c r="I17" i="19"/>
  <c r="I5" i="19"/>
  <c r="I10" i="19"/>
  <c r="I13" i="19"/>
  <c r="I23" i="19"/>
  <c r="I11" i="19"/>
  <c r="I14" i="19"/>
  <c r="I4" i="18"/>
  <c r="I24" i="19" l="1"/>
  <c r="I26" i="18"/>
  <c r="I25" i="19"/>
  <c r="I25" i="18"/>
  <c r="I26" i="16"/>
  <c r="I27" i="16"/>
  <c r="I26" i="33"/>
  <c r="I25" i="20"/>
  <c r="I26" i="20"/>
  <c r="I23" i="17"/>
  <c r="I24" i="17"/>
  <c r="I25" i="34"/>
  <c r="I26" i="34"/>
  <c r="I25" i="33"/>
  <c r="H24" i="2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I25" authorId="0" shapeId="0" xr:uid="{00000000-0006-0000-15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Сумма долей по позициям
</t>
        </r>
      </text>
    </comment>
    <comment ref="I26" authorId="0" shapeId="0" xr:uid="{00000000-0006-0000-1500-00000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Сумма долей по итогам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I25" authorId="0" shapeId="0" xr:uid="{00000000-0006-0000-1E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Сумма долей по позициям
</t>
        </r>
      </text>
    </comment>
    <comment ref="I26" authorId="0" shapeId="0" xr:uid="{00000000-0006-0000-1E00-00000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Сумма долей по итогам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I25" authorId="0" shapeId="0" xr:uid="{00000000-0006-0000-16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Сумма долей по позициям
</t>
        </r>
      </text>
    </comment>
    <comment ref="I26" authorId="0" shapeId="0" xr:uid="{00000000-0006-0000-1600-00000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Сумма долей по итогам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I26" authorId="0" shapeId="0" xr:uid="{00000000-0006-0000-17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Сумма долей по позициям
</t>
        </r>
      </text>
    </comment>
    <comment ref="I27" authorId="0" shapeId="0" xr:uid="{00000000-0006-0000-1700-00000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Сумма долей по итогам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I25" authorId="0" shapeId="0" xr:uid="{00000000-0006-0000-18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Сумма долей по позициям
</t>
        </r>
      </text>
    </comment>
    <comment ref="I26" authorId="0" shapeId="0" xr:uid="{00000000-0006-0000-1800-00000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Сумма долей по итогам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I24" authorId="0" shapeId="0" xr:uid="{00000000-0006-0000-19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Сумма долей по позициям
</t>
        </r>
      </text>
    </comment>
    <comment ref="I25" authorId="0" shapeId="0" xr:uid="{00000000-0006-0000-1900-00000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Сумма долей по итогам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I26" authorId="0" shapeId="0" xr:uid="{00000000-0006-0000-1A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Сумма долей по позициям
</t>
        </r>
      </text>
    </comment>
    <comment ref="I27" authorId="0" shapeId="0" xr:uid="{00000000-0006-0000-1A00-00000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Сумма долей по итогам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I23" authorId="0" shapeId="0" xr:uid="{00000000-0006-0000-1B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Сумма долей по позициям
</t>
        </r>
      </text>
    </comment>
    <comment ref="I24" authorId="0" shapeId="0" xr:uid="{00000000-0006-0000-1B00-00000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Сумма долей по итогам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I25" authorId="0" shapeId="0" xr:uid="{00000000-0006-0000-1C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Сумма долей по позициям
</t>
        </r>
      </text>
    </comment>
    <comment ref="I26" authorId="0" shapeId="0" xr:uid="{00000000-0006-0000-1C00-00000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Сумма долей по итогам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I24" authorId="0" shapeId="0" xr:uid="{00000000-0006-0000-1D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Сумма долей по позициям
</t>
        </r>
      </text>
    </comment>
    <comment ref="I25" authorId="0" shapeId="0" xr:uid="{00000000-0006-0000-1D00-00000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Сумма долей по итогам</t>
        </r>
      </text>
    </comment>
  </commentList>
</comments>
</file>

<file path=xl/sharedStrings.xml><?xml version="1.0" encoding="utf-8"?>
<sst xmlns="http://schemas.openxmlformats.org/spreadsheetml/2006/main" count="535" uniqueCount="182">
  <si>
    <t>Прием пищи</t>
  </si>
  <si>
    <t>Выход блюда</t>
  </si>
  <si>
    <t>Пищевые вещества (г)</t>
  </si>
  <si>
    <t>№ рецептуры</t>
  </si>
  <si>
    <t>Белки</t>
  </si>
  <si>
    <t>Жиры</t>
  </si>
  <si>
    <t>Углеводы</t>
  </si>
  <si>
    <t>Завтрак</t>
  </si>
  <si>
    <t>Какао с молоком</t>
  </si>
  <si>
    <t>итого за прием пищи</t>
  </si>
  <si>
    <t>Уплотненный полдник</t>
  </si>
  <si>
    <t>Чай с лимоном</t>
  </si>
  <si>
    <t>итого за день</t>
  </si>
  <si>
    <t>Компот из сухофруктов</t>
  </si>
  <si>
    <t>Хлеб ржаной</t>
  </si>
  <si>
    <t>Хлеб пшеничный</t>
  </si>
  <si>
    <t>Рагу из овощей</t>
  </si>
  <si>
    <t>Картофельное пюре</t>
  </si>
  <si>
    <t>итого за прием</t>
  </si>
  <si>
    <t>Каша ячневая молочная с маслом сливочным</t>
  </si>
  <si>
    <t>Сыр</t>
  </si>
  <si>
    <t>Каша манная молочная с маслом сливочным</t>
  </si>
  <si>
    <t>Сдоба обыкновенная</t>
  </si>
  <si>
    <t xml:space="preserve">итого за прием </t>
  </si>
  <si>
    <t>Молоко сгущёное</t>
  </si>
  <si>
    <t>Сок/Фрукты в ассортименте</t>
  </si>
  <si>
    <t>Напиток из шиповника</t>
  </si>
  <si>
    <t>Наименование блюда</t>
  </si>
  <si>
    <t>Ценность (ккал)</t>
  </si>
  <si>
    <t>Второй завтрак</t>
  </si>
  <si>
    <t>Обед</t>
  </si>
  <si>
    <t xml:space="preserve"> </t>
  </si>
  <si>
    <t xml:space="preserve">                       </t>
  </si>
  <si>
    <t>*</t>
  </si>
  <si>
    <t>Печенье,вафли,зефир,пряники</t>
  </si>
  <si>
    <t>7.435</t>
  </si>
  <si>
    <t>7.14/10/1</t>
  </si>
  <si>
    <t>7.165-1</t>
  </si>
  <si>
    <t>7.050</t>
  </si>
  <si>
    <t>Компот из яблок и кураги</t>
  </si>
  <si>
    <t>7.н355</t>
  </si>
  <si>
    <t>7.13/10/1</t>
  </si>
  <si>
    <t>7.15/15</t>
  </si>
  <si>
    <t>4.6/10</t>
  </si>
  <si>
    <t xml:space="preserve">  </t>
  </si>
  <si>
    <t>Чеснок</t>
  </si>
  <si>
    <t>7.153</t>
  </si>
  <si>
    <t>Доля приема пищи в кКал, %</t>
  </si>
  <si>
    <t>Макаронные изделия отварные с овощами</t>
  </si>
  <si>
    <t>7.н151</t>
  </si>
  <si>
    <t>Суп молочный с лапшой</t>
  </si>
  <si>
    <t>Кофейный напиток на молоке</t>
  </si>
  <si>
    <t>7.003</t>
  </si>
  <si>
    <t>Салат из белокочанной  капусты с кукурузой,луком и раст. маслом</t>
  </si>
  <si>
    <t>7.068</t>
  </si>
  <si>
    <t>Биточки рыбные</t>
  </si>
  <si>
    <t>Салат из  отварного картофеля,моркови,свеклы с репчатым луком сол.огурцом с раст. маслом</t>
  </si>
  <si>
    <t>4.8/12</t>
  </si>
  <si>
    <t>Суп рыбный с крупой</t>
  </si>
  <si>
    <t>7.29/1/4</t>
  </si>
  <si>
    <t>7.423</t>
  </si>
  <si>
    <t>Ватрушка с повидлом</t>
  </si>
  <si>
    <t>7.150/2</t>
  </si>
  <si>
    <t>7.262</t>
  </si>
  <si>
    <t>Омлет натуральный</t>
  </si>
  <si>
    <t>Чай с сахаром</t>
  </si>
  <si>
    <t>Джем</t>
  </si>
  <si>
    <t>7.354/3</t>
  </si>
  <si>
    <t>Макаронные изделия отварные с сыром</t>
  </si>
  <si>
    <t>Рассольник"Ленинградский" со сметаной</t>
  </si>
  <si>
    <t>7.055</t>
  </si>
  <si>
    <t>7.189-3</t>
  </si>
  <si>
    <t>7.н066</t>
  </si>
  <si>
    <t>МЕНЮ Ясли 3 ДЕНЬ</t>
  </si>
  <si>
    <t>Масло сливочное</t>
  </si>
  <si>
    <t>7.01/6</t>
  </si>
  <si>
    <t>Батон</t>
  </si>
  <si>
    <t>Каша гречневая рассыпчатая с овощами</t>
  </si>
  <si>
    <t>МЕНЮ Ясли 4 ДЕНЬ</t>
  </si>
  <si>
    <t>МЕНЮ ясли 5 ДЕНЬ</t>
  </si>
  <si>
    <t>Суп овощной на мясом бульоне со сметаной</t>
  </si>
  <si>
    <t>7.043с</t>
  </si>
  <si>
    <t>МЕНЮ ясли 6 ДЕНЬ</t>
  </si>
  <si>
    <t>Котлета мясная</t>
  </si>
  <si>
    <t>7.163/6</t>
  </si>
  <si>
    <t>Йогурт питьевой</t>
  </si>
  <si>
    <t>7.023</t>
  </si>
  <si>
    <t>Картофель отварной</t>
  </si>
  <si>
    <t>7.22/2/2</t>
  </si>
  <si>
    <t>7.н043</t>
  </si>
  <si>
    <t>МЕНЮ ЯСЛИ 2 ДЕНЬ</t>
  </si>
  <si>
    <t>Печенье</t>
  </si>
  <si>
    <t>7.308</t>
  </si>
  <si>
    <t>7.11/4/2</t>
  </si>
  <si>
    <t>7.н180</t>
  </si>
  <si>
    <t>7.13/8/2</t>
  </si>
  <si>
    <t>7.1/10/2</t>
  </si>
  <si>
    <t>7.21/2/3</t>
  </si>
  <si>
    <t>МЕНЮ ЯСЛИ 7 ДЕНЬ</t>
  </si>
  <si>
    <t>Суфле рыбное</t>
  </si>
  <si>
    <t>7.61р/1</t>
  </si>
  <si>
    <t>Каша пшеничная молочная  со сливочным маслом</t>
  </si>
  <si>
    <t>Вафля</t>
  </si>
  <si>
    <t>МЕНЮ ЯСЛИ 8 ДЕНЬ</t>
  </si>
  <si>
    <t>7.185/5</t>
  </si>
  <si>
    <t>7.н124с-2</t>
  </si>
  <si>
    <t>Компот из чернослива и изюма</t>
  </si>
  <si>
    <t>7.5/10/2</t>
  </si>
  <si>
    <t>МЕНЮ ЯСЛИ 10 ДЕНЬ</t>
  </si>
  <si>
    <t>Каша пшенная молочная с маслом сливочным</t>
  </si>
  <si>
    <t>Компот из чернослива</t>
  </si>
  <si>
    <t>7.028</t>
  </si>
  <si>
    <t>7.11/10/2</t>
  </si>
  <si>
    <t>МЕНЮ ЯСЛИ 9 ДЕНЬ</t>
  </si>
  <si>
    <t>Суфле из печени с рисом</t>
  </si>
  <si>
    <t>7.026</t>
  </si>
  <si>
    <t>Каша гречневая молочная со сливочным маслом</t>
  </si>
  <si>
    <t>7.н080-2</t>
  </si>
  <si>
    <t>Биточки из мяса кур</t>
  </si>
  <si>
    <t>Капуста тушёная со сметаной</t>
  </si>
  <si>
    <t>7.2/133</t>
  </si>
  <si>
    <t>Пюре из гороха со сливочным маслом</t>
  </si>
  <si>
    <t>7.362-1</t>
  </si>
  <si>
    <t>Салат из отварного картофеля,кукурузы и репчатого лука с растительным маслом</t>
  </si>
  <si>
    <t>Суп молочный с крупой</t>
  </si>
  <si>
    <t>МЕНЮ ясли 1 ДЕНЬ</t>
  </si>
  <si>
    <t>7.н019</t>
  </si>
  <si>
    <t>Борщ с фасолью вегетарианский со сметаной</t>
  </si>
  <si>
    <t>Салат овощной с зелёным горошком</t>
  </si>
  <si>
    <t>7.013</t>
  </si>
  <si>
    <t>7,63с</t>
  </si>
  <si>
    <t>7.47с-6</t>
  </si>
  <si>
    <t>Запеканка творожная</t>
  </si>
  <si>
    <t>№  рецептуры</t>
  </si>
  <si>
    <t>7.4/1/2</t>
  </si>
  <si>
    <t>7.354/1</t>
  </si>
  <si>
    <t>7.003-1</t>
  </si>
  <si>
    <t>7.144</t>
  </si>
  <si>
    <t>7.015/1</t>
  </si>
  <si>
    <t>7.371-3</t>
  </si>
  <si>
    <t>Суп-лапша с мясом куры со сметаной</t>
  </si>
  <si>
    <t>Бифштекс рубленный паровой</t>
  </si>
  <si>
    <t>0.060</t>
  </si>
  <si>
    <t>Свекольник с мясом и сметаной</t>
  </si>
  <si>
    <t>7.258/3</t>
  </si>
  <si>
    <t>7.43-2/3/5</t>
  </si>
  <si>
    <t>7.089</t>
  </si>
  <si>
    <t>7.038/6</t>
  </si>
  <si>
    <t>7.н039-1</t>
  </si>
  <si>
    <t>7.180-3/1</t>
  </si>
  <si>
    <t>Салат из морсой капусты и моркови с яйцои с раст.маслом</t>
  </si>
  <si>
    <t>7.19/1/3</t>
  </si>
  <si>
    <t>Салат из белокочанной капусты с морковью и раст маслом</t>
  </si>
  <si>
    <t>7.27/1/2</t>
  </si>
  <si>
    <t>7.44/3/4</t>
  </si>
  <si>
    <t>7.20/1/1</t>
  </si>
  <si>
    <t>Каша  геркулесовая на молоке со сливочным маслом</t>
  </si>
  <si>
    <t>Рис припущенный с овощами</t>
  </si>
  <si>
    <t>7.337</t>
  </si>
  <si>
    <t>Каша герулесовая на молоке со сливочным маслом</t>
  </si>
  <si>
    <t>7.8/4/2</t>
  </si>
  <si>
    <t>Щи вегитарианские со сметаной</t>
  </si>
  <si>
    <t>7,145</t>
  </si>
  <si>
    <t>7.8/4</t>
  </si>
  <si>
    <t>Салат из моркови и яблок с растительным маслом</t>
  </si>
  <si>
    <t>7.289</t>
  </si>
  <si>
    <t>Напиток из смородины/брусники</t>
  </si>
  <si>
    <t>7.15/14/1</t>
  </si>
  <si>
    <t>Печенье/пряник</t>
  </si>
  <si>
    <t>Джем/сгущёное молоко</t>
  </si>
  <si>
    <t>Каша   молочная ассорти(пшено,греча) со сливочным маслом</t>
  </si>
  <si>
    <t>Суп картофельный со сметаной</t>
  </si>
  <si>
    <t>Салат из отварной свеклыс раст.маслом</t>
  </si>
  <si>
    <t>Ватрушка с творогом</t>
  </si>
  <si>
    <t>4.5/12</t>
  </si>
  <si>
    <t>Суп из овощей с мясом куры со сметаной</t>
  </si>
  <si>
    <t>7.н106-3</t>
  </si>
  <si>
    <t>Суфле куринное с рисом</t>
  </si>
  <si>
    <t>7.045</t>
  </si>
  <si>
    <t>Йогурт питьевой/Снежок</t>
  </si>
  <si>
    <t>Суп гороховый со сметаной</t>
  </si>
  <si>
    <t>7.н086/1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</si>
</sst>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90">
    <xf numFmtId="0" fontId="0" fillId="0" borderId="0" xfId="0"/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20" fontId="6" fillId="0" borderId="2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left" vertical="center"/>
    </xf>
    <xf numFmtId="20" fontId="2" fillId="0" borderId="2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20" fontId="6" fillId="0" borderId="1" xfId="0" applyNumberFormat="1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/>
    </xf>
    <xf numFmtId="0" fontId="7" fillId="0" borderId="1" xfId="0" applyFont="1" applyBorder="1"/>
    <xf numFmtId="164" fontId="6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2" fontId="7" fillId="0" borderId="1" xfId="0" applyNumberFormat="1" applyFont="1" applyBorder="1"/>
    <xf numFmtId="0" fontId="6" fillId="0" borderId="0" xfId="0" applyFont="1" applyAlignment="1">
      <alignment horizontal="left" vertical="center"/>
    </xf>
    <xf numFmtId="2" fontId="7" fillId="0" borderId="1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left" vertical="center"/>
    </xf>
    <xf numFmtId="10" fontId="5" fillId="0" borderId="1" xfId="1" applyNumberFormat="1" applyFont="1" applyFill="1" applyBorder="1" applyAlignment="1">
      <alignment horizontal="right" vertical="center"/>
    </xf>
    <xf numFmtId="2" fontId="7" fillId="0" borderId="1" xfId="0" applyNumberFormat="1" applyFont="1" applyBorder="1" applyAlignment="1">
      <alignment vertical="center"/>
    </xf>
    <xf numFmtId="0" fontId="6" fillId="0" borderId="11" xfId="0" applyFont="1" applyBorder="1" applyAlignment="1">
      <alignment horizontal="left" wrapText="1"/>
    </xf>
    <xf numFmtId="0" fontId="6" fillId="0" borderId="10" xfId="0" applyFont="1" applyBorder="1" applyAlignment="1">
      <alignment horizontal="left" vertical="center" wrapText="1"/>
    </xf>
    <xf numFmtId="20" fontId="2" fillId="0" borderId="1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right" vertical="center"/>
    </xf>
    <xf numFmtId="10" fontId="5" fillId="2" borderId="1" xfId="1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20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 wrapText="1"/>
    </xf>
    <xf numFmtId="0" fontId="2" fillId="2" borderId="8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top" wrapText="1"/>
    </xf>
    <xf numFmtId="2" fontId="7" fillId="0" borderId="0" xfId="0" applyNumberFormat="1" applyFont="1" applyAlignment="1">
      <alignment horizontal="right" vertical="center"/>
    </xf>
    <xf numFmtId="0" fontId="7" fillId="0" borderId="0" xfId="0" applyFont="1"/>
    <xf numFmtId="49" fontId="7" fillId="0" borderId="0" xfId="0" applyNumberFormat="1" applyFont="1" applyAlignment="1">
      <alignment horizontal="right" vertical="center"/>
    </xf>
    <xf numFmtId="164" fontId="6" fillId="0" borderId="1" xfId="0" applyNumberFormat="1" applyFont="1" applyBorder="1" applyAlignment="1">
      <alignment horizontal="right" vertical="top"/>
    </xf>
    <xf numFmtId="0" fontId="6" fillId="0" borderId="1" xfId="0" applyFont="1" applyBorder="1" applyAlignment="1">
      <alignment horizontal="left" vertical="top"/>
    </xf>
    <xf numFmtId="2" fontId="11" fillId="0" borderId="1" xfId="0" applyNumberFormat="1" applyFont="1" applyBorder="1" applyAlignment="1">
      <alignment horizontal="right" vertical="top"/>
    </xf>
    <xf numFmtId="0" fontId="11" fillId="0" borderId="1" xfId="0" applyFont="1" applyBorder="1" applyAlignment="1">
      <alignment vertical="top"/>
    </xf>
    <xf numFmtId="20" fontId="6" fillId="0" borderId="2" xfId="0" applyNumberFormat="1" applyFont="1" applyBorder="1" applyAlignment="1">
      <alignment horizontal="left" vertical="top"/>
    </xf>
    <xf numFmtId="4" fontId="6" fillId="0" borderId="1" xfId="0" applyNumberFormat="1" applyFont="1" applyBorder="1" applyAlignment="1">
      <alignment horizontal="right" vertical="top"/>
    </xf>
    <xf numFmtId="0" fontId="7" fillId="0" borderId="0" xfId="0" applyFont="1" applyAlignment="1">
      <alignment horizontal="left" vertical="center"/>
    </xf>
    <xf numFmtId="20" fontId="6" fillId="0" borderId="0" xfId="0" applyNumberFormat="1" applyFont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164" fontId="5" fillId="2" borderId="1" xfId="0" applyNumberFormat="1" applyFont="1" applyFill="1" applyBorder="1" applyAlignment="1">
      <alignment horizontal="left" vertical="center"/>
    </xf>
    <xf numFmtId="4" fontId="6" fillId="0" borderId="1" xfId="0" applyNumberFormat="1" applyFont="1" applyBorder="1" applyAlignment="1">
      <alignment horizontal="left" vertical="center"/>
    </xf>
    <xf numFmtId="4" fontId="6" fillId="2" borderId="1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top"/>
    </xf>
    <xf numFmtId="49" fontId="11" fillId="0" borderId="1" xfId="0" applyNumberFormat="1" applyFont="1" applyBorder="1" applyAlignment="1">
      <alignment horizontal="left" vertical="top"/>
    </xf>
    <xf numFmtId="164" fontId="6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right" vertical="center"/>
    </xf>
    <xf numFmtId="49" fontId="7" fillId="0" borderId="1" xfId="0" applyNumberFormat="1" applyFont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49" fontId="6" fillId="0" borderId="1" xfId="0" applyNumberFormat="1" applyFont="1" applyBorder="1" applyAlignment="1">
      <alignment horizontal="right"/>
    </xf>
    <xf numFmtId="49" fontId="7" fillId="0" borderId="1" xfId="0" applyNumberFormat="1" applyFont="1" applyBorder="1" applyAlignment="1">
      <alignment horizontal="right"/>
    </xf>
    <xf numFmtId="164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20" fontId="2" fillId="0" borderId="1" xfId="0" applyNumberFormat="1" applyFont="1" applyBorder="1" applyAlignment="1">
      <alignment horizontal="left" vertical="center"/>
    </xf>
    <xf numFmtId="20" fontId="2" fillId="0" borderId="5" xfId="0" applyNumberFormat="1" applyFont="1" applyBorder="1" applyAlignment="1">
      <alignment horizontal="left" vertical="center"/>
    </xf>
    <xf numFmtId="20" fontId="2" fillId="0" borderId="9" xfId="0" applyNumberFormat="1" applyFont="1" applyBorder="1" applyAlignment="1">
      <alignment horizontal="left" vertical="center"/>
    </xf>
    <xf numFmtId="20" fontId="2" fillId="0" borderId="6" xfId="0" applyNumberFormat="1" applyFont="1" applyBorder="1" applyAlignment="1">
      <alignment horizontal="left" vertical="center"/>
    </xf>
    <xf numFmtId="2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10"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S26"/>
  <sheetViews>
    <sheetView tabSelected="1" zoomScale="130" zoomScaleNormal="130" workbookViewId="0">
      <pane xSplit="1" ySplit="3" topLeftCell="B4" activePane="bottomRight" state="frozen"/>
      <selection activeCell="B10" sqref="B10:H10"/>
      <selection pane="topRight" activeCell="B10" sqref="B10:H10"/>
      <selection pane="bottomLeft" activeCell="B10" sqref="B10:H10"/>
      <selection pane="bottomRight" activeCell="B6" sqref="B6:H8"/>
    </sheetView>
  </sheetViews>
  <sheetFormatPr defaultRowHeight="15" x14ac:dyDescent="0.25"/>
  <cols>
    <col min="2" max="2" width="40.42578125" customWidth="1"/>
    <col min="3" max="9" width="13.85546875" customWidth="1"/>
  </cols>
  <sheetData>
    <row r="1" spans="1:19" ht="16.5" customHeight="1" x14ac:dyDescent="0.3">
      <c r="A1" s="70" t="s">
        <v>125</v>
      </c>
      <c r="B1" s="70"/>
      <c r="C1" s="70"/>
      <c r="D1" s="70"/>
      <c r="E1" s="70"/>
      <c r="F1" s="70"/>
      <c r="G1" s="70"/>
      <c r="H1" s="70"/>
      <c r="I1" s="70"/>
    </row>
    <row r="2" spans="1:19" ht="16.5" customHeight="1" x14ac:dyDescent="0.25">
      <c r="A2" s="77" t="s">
        <v>0</v>
      </c>
      <c r="B2" s="73" t="s">
        <v>27</v>
      </c>
      <c r="C2" s="73" t="s">
        <v>1</v>
      </c>
      <c r="D2" s="73" t="s">
        <v>2</v>
      </c>
      <c r="E2" s="73"/>
      <c r="F2" s="73"/>
      <c r="G2" s="73" t="s">
        <v>28</v>
      </c>
      <c r="H2" s="73" t="s">
        <v>3</v>
      </c>
      <c r="I2" s="73" t="s">
        <v>47</v>
      </c>
    </row>
    <row r="3" spans="1:19" ht="16.5" customHeight="1" x14ac:dyDescent="0.25">
      <c r="A3" s="78"/>
      <c r="B3" s="73"/>
      <c r="C3" s="73"/>
      <c r="D3" s="26" t="s">
        <v>4</v>
      </c>
      <c r="E3" s="26" t="s">
        <v>5</v>
      </c>
      <c r="F3" s="26" t="s">
        <v>6</v>
      </c>
      <c r="G3" s="73"/>
      <c r="H3" s="73"/>
      <c r="I3" s="73"/>
    </row>
    <row r="4" spans="1:19" ht="30.75" customHeight="1" x14ac:dyDescent="0.25">
      <c r="A4" s="74" t="s">
        <v>7</v>
      </c>
      <c r="B4" s="4" t="s">
        <v>101</v>
      </c>
      <c r="C4" s="11">
        <v>150</v>
      </c>
      <c r="D4" s="11">
        <v>4</v>
      </c>
      <c r="E4" s="11">
        <v>5.3</v>
      </c>
      <c r="F4" s="11">
        <v>17.7</v>
      </c>
      <c r="G4" s="11">
        <v>148</v>
      </c>
      <c r="H4" s="64" t="s">
        <v>105</v>
      </c>
      <c r="I4" s="21">
        <f t="shared" ref="I4:I24" si="0">G4/$G$24</f>
        <v>0.11032837601103283</v>
      </c>
    </row>
    <row r="5" spans="1:19" ht="16.5" customHeight="1" x14ac:dyDescent="0.25">
      <c r="A5" s="75"/>
      <c r="B5" s="2" t="s">
        <v>8</v>
      </c>
      <c r="C5" s="8">
        <v>180</v>
      </c>
      <c r="D5" s="8">
        <v>2.85</v>
      </c>
      <c r="E5" s="8">
        <v>2.97</v>
      </c>
      <c r="F5" s="8">
        <v>13.66</v>
      </c>
      <c r="G5" s="8">
        <v>101.8</v>
      </c>
      <c r="H5" s="64" t="s">
        <v>36</v>
      </c>
      <c r="I5" s="21">
        <f t="shared" si="0"/>
        <v>7.5888031607588793E-2</v>
      </c>
    </row>
    <row r="6" spans="1:19" ht="16.5" customHeight="1" x14ac:dyDescent="0.25">
      <c r="A6" s="75"/>
      <c r="B6" s="2" t="s">
        <v>76</v>
      </c>
      <c r="C6" s="8">
        <v>20</v>
      </c>
      <c r="D6" s="8">
        <v>0.78</v>
      </c>
      <c r="E6" s="8">
        <v>1.54</v>
      </c>
      <c r="F6" s="8">
        <v>4.7</v>
      </c>
      <c r="G6" s="8">
        <v>36.200000000000003</v>
      </c>
      <c r="H6" s="64" t="s">
        <v>71</v>
      </c>
      <c r="I6" s="21">
        <f t="shared" si="0"/>
        <v>2.6985724402698575E-2</v>
      </c>
    </row>
    <row r="7" spans="1:19" ht="16.5" customHeight="1" x14ac:dyDescent="0.25">
      <c r="A7" s="75"/>
      <c r="B7" s="9" t="s">
        <v>74</v>
      </c>
      <c r="C7" s="19">
        <v>6</v>
      </c>
      <c r="D7" s="12">
        <v>3.0000000000000001E-3</v>
      </c>
      <c r="E7" s="12">
        <v>4.9000000000000004</v>
      </c>
      <c r="F7" s="12">
        <v>4.4999999999999998E-2</v>
      </c>
      <c r="G7" s="12">
        <v>44.8</v>
      </c>
      <c r="H7" s="65" t="s">
        <v>75</v>
      </c>
      <c r="I7" s="21">
        <f t="shared" si="0"/>
        <v>3.3396697603339666E-2</v>
      </c>
    </row>
    <row r="8" spans="1:19" ht="16.5" customHeight="1" x14ac:dyDescent="0.25">
      <c r="A8" s="75"/>
      <c r="B8" s="3" t="s">
        <v>66</v>
      </c>
      <c r="C8" s="11">
        <v>10</v>
      </c>
      <c r="D8" s="11">
        <v>0.04</v>
      </c>
      <c r="E8" s="11">
        <v>0</v>
      </c>
      <c r="F8" s="11">
        <v>6.6</v>
      </c>
      <c r="G8" s="11">
        <v>25.2</v>
      </c>
      <c r="H8" s="64" t="s">
        <v>104</v>
      </c>
      <c r="I8" s="21">
        <f t="shared" si="0"/>
        <v>1.8785642401878563E-2</v>
      </c>
    </row>
    <row r="9" spans="1:19" ht="16.5" customHeight="1" x14ac:dyDescent="0.25">
      <c r="A9" s="76"/>
      <c r="B9" s="30" t="s">
        <v>23</v>
      </c>
      <c r="C9" s="31">
        <f>SUM(C4:C8)</f>
        <v>366</v>
      </c>
      <c r="D9" s="31">
        <f>SUM(D4:D8)</f>
        <v>7.673</v>
      </c>
      <c r="E9" s="31">
        <f>SUM(E4:E8)</f>
        <v>14.709999999999999</v>
      </c>
      <c r="F9" s="31">
        <f>SUM(F4:F8)</f>
        <v>42.705000000000005</v>
      </c>
      <c r="G9" s="31">
        <f>SUM(G4:G8)</f>
        <v>356</v>
      </c>
      <c r="H9" s="66"/>
      <c r="I9" s="28">
        <f t="shared" si="0"/>
        <v>0.26538447202653842</v>
      </c>
    </row>
    <row r="10" spans="1:19" ht="30.75" customHeight="1" x14ac:dyDescent="0.25">
      <c r="A10" s="7" t="s">
        <v>29</v>
      </c>
      <c r="B10" s="29" t="s">
        <v>85</v>
      </c>
      <c r="C10" s="27">
        <v>150</v>
      </c>
      <c r="D10" s="27">
        <v>5.18</v>
      </c>
      <c r="E10" s="27">
        <v>4.2</v>
      </c>
      <c r="F10" s="27">
        <v>12.4</v>
      </c>
      <c r="G10" s="27">
        <v>127.3</v>
      </c>
      <c r="H10" s="67" t="s">
        <v>86</v>
      </c>
      <c r="I10" s="28">
        <f t="shared" si="0"/>
        <v>9.489731260948972E-2</v>
      </c>
    </row>
    <row r="11" spans="1:19" ht="34.5" customHeight="1" x14ac:dyDescent="0.25">
      <c r="A11" s="71" t="s">
        <v>30</v>
      </c>
      <c r="B11" s="9" t="s">
        <v>152</v>
      </c>
      <c r="C11" s="8">
        <v>30</v>
      </c>
      <c r="D11" s="8">
        <v>51</v>
      </c>
      <c r="E11" s="8">
        <v>1.23</v>
      </c>
      <c r="F11" s="8">
        <v>2.74</v>
      </c>
      <c r="G11" s="8">
        <v>21.4</v>
      </c>
      <c r="H11" s="68" t="s">
        <v>70</v>
      </c>
      <c r="I11" s="21">
        <f t="shared" si="0"/>
        <v>1.5952886801595286E-2</v>
      </c>
    </row>
    <row r="12" spans="1:19" ht="16.5" customHeight="1" x14ac:dyDescent="0.25">
      <c r="A12" s="72"/>
      <c r="B12" s="4" t="s">
        <v>161</v>
      </c>
      <c r="C12" s="11">
        <v>150</v>
      </c>
      <c r="D12" s="11">
        <v>1.05</v>
      </c>
      <c r="E12" s="11">
        <v>3</v>
      </c>
      <c r="F12" s="11">
        <v>6.5</v>
      </c>
      <c r="G12" s="11">
        <v>58.9</v>
      </c>
      <c r="H12" s="64" t="s">
        <v>162</v>
      </c>
      <c r="I12" s="21">
        <f t="shared" si="0"/>
        <v>4.3907711804390771E-2</v>
      </c>
    </row>
    <row r="13" spans="1:19" ht="16.5" customHeight="1" x14ac:dyDescent="0.25">
      <c r="A13" s="72"/>
      <c r="B13" s="9" t="s">
        <v>87</v>
      </c>
      <c r="C13" s="8">
        <v>120</v>
      </c>
      <c r="D13" s="8">
        <v>2.2799999999999998</v>
      </c>
      <c r="E13" s="8">
        <v>2.6</v>
      </c>
      <c r="F13" s="8">
        <v>19.899999999999999</v>
      </c>
      <c r="G13" s="8">
        <v>119.2</v>
      </c>
      <c r="H13" s="64" t="s">
        <v>130</v>
      </c>
      <c r="I13" s="21">
        <f t="shared" si="0"/>
        <v>8.885907040888591E-2</v>
      </c>
    </row>
    <row r="14" spans="1:19" ht="16.5" customHeight="1" x14ac:dyDescent="0.25">
      <c r="A14" s="72"/>
      <c r="B14" s="4" t="s">
        <v>83</v>
      </c>
      <c r="C14" s="11">
        <v>60</v>
      </c>
      <c r="D14" s="11">
        <v>1.1399999999999999</v>
      </c>
      <c r="E14" s="11">
        <v>2.31</v>
      </c>
      <c r="F14" s="11">
        <v>3.15</v>
      </c>
      <c r="G14" s="11">
        <v>85.4</v>
      </c>
      <c r="H14" s="68" t="s">
        <v>84</v>
      </c>
      <c r="I14" s="21">
        <f t="shared" si="0"/>
        <v>6.3662454806366245E-2</v>
      </c>
    </row>
    <row r="15" spans="1:19" ht="16.5" customHeight="1" x14ac:dyDescent="0.25">
      <c r="A15" s="72"/>
      <c r="B15" s="9" t="s">
        <v>114</v>
      </c>
      <c r="C15" s="8">
        <v>60</v>
      </c>
      <c r="D15" s="8">
        <v>0.11</v>
      </c>
      <c r="E15" s="8">
        <v>0.99</v>
      </c>
      <c r="F15" s="8">
        <v>0.21</v>
      </c>
      <c r="G15" s="8">
        <v>133.4</v>
      </c>
      <c r="H15" s="64" t="s">
        <v>146</v>
      </c>
      <c r="I15" s="21">
        <f t="shared" si="0"/>
        <v>9.9444630809944465E-2</v>
      </c>
      <c r="L15" s="18" t="s">
        <v>44</v>
      </c>
      <c r="M15" s="13"/>
      <c r="N15" s="13"/>
      <c r="O15" s="13"/>
      <c r="P15" s="13"/>
      <c r="Q15" s="13"/>
      <c r="R15" s="13"/>
      <c r="S15" s="14"/>
    </row>
    <row r="16" spans="1:19" ht="16.5" customHeight="1" x14ac:dyDescent="0.25">
      <c r="A16" s="72"/>
      <c r="B16" s="9" t="s">
        <v>13</v>
      </c>
      <c r="C16" s="8">
        <v>150</v>
      </c>
      <c r="D16" s="8">
        <v>0.75</v>
      </c>
      <c r="E16" s="8">
        <v>0</v>
      </c>
      <c r="F16" s="8">
        <v>27.4</v>
      </c>
      <c r="G16" s="8">
        <v>108</v>
      </c>
      <c r="H16" s="64" t="s">
        <v>43</v>
      </c>
      <c r="I16" s="21">
        <f t="shared" si="0"/>
        <v>8.0509896008050988E-2</v>
      </c>
      <c r="L16" s="18"/>
      <c r="M16" s="13"/>
      <c r="N16" s="13"/>
      <c r="O16" s="13"/>
      <c r="P16" s="13"/>
      <c r="Q16" s="13"/>
      <c r="R16" s="13"/>
      <c r="S16" s="14"/>
    </row>
    <row r="17" spans="1:9" ht="16.5" customHeight="1" x14ac:dyDescent="0.25">
      <c r="A17" s="72"/>
      <c r="B17" s="2" t="s">
        <v>14</v>
      </c>
      <c r="C17" s="11">
        <v>35</v>
      </c>
      <c r="D17" s="11">
        <v>2.31</v>
      </c>
      <c r="E17" s="11">
        <v>0.42</v>
      </c>
      <c r="F17" s="11">
        <v>14.6</v>
      </c>
      <c r="G17" s="11">
        <v>63.35</v>
      </c>
      <c r="H17" s="68" t="s">
        <v>136</v>
      </c>
      <c r="I17" s="21">
        <f t="shared" si="0"/>
        <v>4.7225017704722504E-2</v>
      </c>
    </row>
    <row r="18" spans="1:9" ht="16.5" customHeight="1" x14ac:dyDescent="0.25">
      <c r="A18" s="72"/>
      <c r="B18" s="2" t="s">
        <v>15</v>
      </c>
      <c r="C18" s="11">
        <v>15</v>
      </c>
      <c r="D18" s="11">
        <v>1.98</v>
      </c>
      <c r="E18" s="11">
        <v>0.22</v>
      </c>
      <c r="F18" s="11">
        <v>13</v>
      </c>
      <c r="G18" s="11">
        <v>54</v>
      </c>
      <c r="H18" s="68" t="s">
        <v>137</v>
      </c>
      <c r="I18" s="21">
        <f t="shared" si="0"/>
        <v>4.0254948004025494E-2</v>
      </c>
    </row>
    <row r="19" spans="1:9" ht="16.5" customHeight="1" x14ac:dyDescent="0.25">
      <c r="A19" s="72"/>
      <c r="B19" s="32" t="s">
        <v>23</v>
      </c>
      <c r="C19" s="31">
        <f t="shared" ref="C19:F19" si="1">SUM(C11:C18)</f>
        <v>620</v>
      </c>
      <c r="D19" s="31">
        <f t="shared" si="1"/>
        <v>60.62</v>
      </c>
      <c r="E19" s="31">
        <f t="shared" si="1"/>
        <v>10.770000000000001</v>
      </c>
      <c r="F19" s="31">
        <f t="shared" si="1"/>
        <v>87.5</v>
      </c>
      <c r="G19" s="31">
        <f>SUM(G11:G18)</f>
        <v>643.65</v>
      </c>
      <c r="H19" s="69" t="s">
        <v>52</v>
      </c>
      <c r="I19" s="28">
        <f t="shared" si="0"/>
        <v>0.47981661634798162</v>
      </c>
    </row>
    <row r="20" spans="1:9" ht="16.5" customHeight="1" x14ac:dyDescent="0.25">
      <c r="A20" s="74" t="s">
        <v>10</v>
      </c>
      <c r="B20" s="4" t="s">
        <v>50</v>
      </c>
      <c r="C20" s="11">
        <v>150</v>
      </c>
      <c r="D20" s="11">
        <v>3.3</v>
      </c>
      <c r="E20" s="11">
        <v>4.62</v>
      </c>
      <c r="F20" s="11">
        <v>13.93</v>
      </c>
      <c r="G20" s="11">
        <v>119.5</v>
      </c>
      <c r="H20" s="64" t="s">
        <v>97</v>
      </c>
      <c r="I20" s="21">
        <f t="shared" si="0"/>
        <v>8.9082709008908273E-2</v>
      </c>
    </row>
    <row r="21" spans="1:9" ht="16.5" customHeight="1" x14ac:dyDescent="0.25">
      <c r="A21" s="75"/>
      <c r="B21" s="2" t="s">
        <v>11</v>
      </c>
      <c r="C21" s="8">
        <v>150</v>
      </c>
      <c r="D21" s="8">
        <v>0.03</v>
      </c>
      <c r="E21" s="8">
        <v>0</v>
      </c>
      <c r="F21" s="8">
        <v>10</v>
      </c>
      <c r="G21" s="8">
        <v>41</v>
      </c>
      <c r="H21" s="64" t="s">
        <v>112</v>
      </c>
      <c r="I21" s="21">
        <f t="shared" si="0"/>
        <v>3.0563942003056392E-2</v>
      </c>
    </row>
    <row r="22" spans="1:9" ht="16.5" customHeight="1" x14ac:dyDescent="0.25">
      <c r="A22" s="75"/>
      <c r="B22" s="2" t="s">
        <v>15</v>
      </c>
      <c r="C22" s="11">
        <v>15</v>
      </c>
      <c r="D22" s="11">
        <v>1.98</v>
      </c>
      <c r="E22" s="11">
        <v>0.22</v>
      </c>
      <c r="F22" s="11">
        <v>13</v>
      </c>
      <c r="G22" s="11">
        <v>54</v>
      </c>
      <c r="H22" s="68" t="s">
        <v>137</v>
      </c>
      <c r="I22" s="21">
        <f t="shared" si="0"/>
        <v>4.0254948004025494E-2</v>
      </c>
    </row>
    <row r="23" spans="1:9" ht="16.5" customHeight="1" x14ac:dyDescent="0.25">
      <c r="A23" s="76"/>
      <c r="B23" s="30" t="s">
        <v>23</v>
      </c>
      <c r="C23" s="31">
        <f>SUM(C20:C22)</f>
        <v>315</v>
      </c>
      <c r="D23" s="31">
        <f>SUM(D20:D22)</f>
        <v>5.31</v>
      </c>
      <c r="E23" s="31">
        <f>SUM(E20:E22)</f>
        <v>4.84</v>
      </c>
      <c r="F23" s="31">
        <f>SUM(F20:F22)</f>
        <v>36.93</v>
      </c>
      <c r="G23" s="31">
        <f>SUM(G20:G22)</f>
        <v>214.5</v>
      </c>
      <c r="H23" s="57"/>
      <c r="I23" s="28">
        <f t="shared" si="0"/>
        <v>0.15990159901599016</v>
      </c>
    </row>
    <row r="24" spans="1:9" ht="16.5" customHeight="1" x14ac:dyDescent="0.25">
      <c r="A24" s="34"/>
      <c r="B24" s="30" t="s">
        <v>12</v>
      </c>
      <c r="C24" s="31">
        <f>SUM(C9,C10,C19,C23)</f>
        <v>1451</v>
      </c>
      <c r="D24" s="31">
        <f>SUM(D9,D10,D19,D23)</f>
        <v>78.783000000000001</v>
      </c>
      <c r="E24" s="31">
        <f>SUM(E9,E10,E19,E23)</f>
        <v>34.519999999999996</v>
      </c>
      <c r="F24" s="31">
        <f>SUM(F9,F10,F19,F23)</f>
        <v>179.53500000000003</v>
      </c>
      <c r="G24" s="31">
        <f>SUM(G9,G10,G19,G23)</f>
        <v>1341.45</v>
      </c>
      <c r="H24" s="33"/>
      <c r="I24" s="28">
        <f t="shared" si="0"/>
        <v>1</v>
      </c>
    </row>
    <row r="25" spans="1:9" ht="16.5" customHeight="1" x14ac:dyDescent="0.25">
      <c r="A25" s="5"/>
      <c r="I25" s="28">
        <f>SUM(I4:I8,I10:I18,I20:I22)</f>
        <v>1</v>
      </c>
    </row>
    <row r="26" spans="1:9" ht="16.5" customHeight="1" x14ac:dyDescent="0.25">
      <c r="A26" s="5" t="s">
        <v>33</v>
      </c>
      <c r="B26" t="s">
        <v>34</v>
      </c>
      <c r="I26" s="28">
        <f>SUM(I9,I10,I19,I23)</f>
        <v>1</v>
      </c>
    </row>
  </sheetData>
  <mergeCells count="11">
    <mergeCell ref="A1:I1"/>
    <mergeCell ref="A11:A19"/>
    <mergeCell ref="I2:I3"/>
    <mergeCell ref="A4:A9"/>
    <mergeCell ref="A20:A23"/>
    <mergeCell ref="A2:A3"/>
    <mergeCell ref="B2:B3"/>
    <mergeCell ref="C2:C3"/>
    <mergeCell ref="D2:F2"/>
    <mergeCell ref="G2:G3"/>
    <mergeCell ref="H2:H3"/>
  </mergeCells>
  <conditionalFormatting sqref="I25:I26">
    <cfRule type="cellIs" dxfId="9" priority="1" operator="notEqual">
      <formula>1</formula>
    </cfRule>
  </conditionalFormatting>
  <pageMargins left="0.7" right="0.7" top="0.75" bottom="0.75" header="0.3" footer="0.3"/>
  <pageSetup paperSize="9" scale="75" fitToHeight="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K26"/>
  <sheetViews>
    <sheetView zoomScaleNormal="100" workbookViewId="0">
      <pane xSplit="1" ySplit="3" topLeftCell="B4" activePane="bottomRight" state="frozen"/>
      <selection activeCell="B10" sqref="B10:H10"/>
      <selection pane="topRight" activeCell="B10" sqref="B10:H10"/>
      <selection pane="bottomLeft" activeCell="B10" sqref="B10:H10"/>
      <selection pane="bottomRight" activeCell="N22" sqref="N22"/>
    </sheetView>
  </sheetViews>
  <sheetFormatPr defaultRowHeight="15" x14ac:dyDescent="0.25"/>
  <cols>
    <col min="1" max="1" width="12.7109375" customWidth="1"/>
    <col min="2" max="2" width="44" customWidth="1"/>
    <col min="3" max="7" width="10.85546875" customWidth="1"/>
    <col min="8" max="8" width="11.85546875" customWidth="1"/>
    <col min="9" max="9" width="12.5703125" customWidth="1"/>
  </cols>
  <sheetData>
    <row r="1" spans="1:9" ht="18.75" x14ac:dyDescent="0.3">
      <c r="A1" s="70" t="s">
        <v>108</v>
      </c>
      <c r="B1" s="70"/>
      <c r="C1" s="70"/>
      <c r="D1" s="70"/>
      <c r="E1" s="70"/>
      <c r="F1" s="70"/>
      <c r="G1" s="70"/>
      <c r="H1" s="70"/>
      <c r="I1" s="70"/>
    </row>
    <row r="2" spans="1:9" ht="15" customHeight="1" x14ac:dyDescent="0.25">
      <c r="A2" s="73" t="s">
        <v>0</v>
      </c>
      <c r="B2" s="73" t="s">
        <v>27</v>
      </c>
      <c r="C2" s="73" t="s">
        <v>1</v>
      </c>
      <c r="D2" s="73" t="s">
        <v>2</v>
      </c>
      <c r="E2" s="73"/>
      <c r="F2" s="73"/>
      <c r="G2" s="73" t="s">
        <v>28</v>
      </c>
      <c r="H2" s="73" t="s">
        <v>3</v>
      </c>
      <c r="I2" s="73" t="s">
        <v>47</v>
      </c>
    </row>
    <row r="3" spans="1:9" ht="25.5" customHeight="1" x14ac:dyDescent="0.25">
      <c r="A3" s="73"/>
      <c r="B3" s="73"/>
      <c r="C3" s="73"/>
      <c r="D3" s="26" t="s">
        <v>4</v>
      </c>
      <c r="E3" s="26" t="s">
        <v>5</v>
      </c>
      <c r="F3" s="26" t="s">
        <v>6</v>
      </c>
      <c r="G3" s="73"/>
      <c r="H3" s="73"/>
      <c r="I3" s="73"/>
    </row>
    <row r="4" spans="1:9" ht="36" customHeight="1" x14ac:dyDescent="0.25">
      <c r="A4" s="80" t="s">
        <v>7</v>
      </c>
      <c r="B4" s="9" t="s">
        <v>21</v>
      </c>
      <c r="C4" s="8">
        <v>150</v>
      </c>
      <c r="D4" s="8">
        <v>4.1399999999999997</v>
      </c>
      <c r="E4" s="8">
        <v>5.95</v>
      </c>
      <c r="F4" s="8">
        <v>19.100000000000001</v>
      </c>
      <c r="G4" s="8">
        <v>158</v>
      </c>
      <c r="H4" s="52" t="s">
        <v>72</v>
      </c>
      <c r="I4" s="21">
        <f t="shared" ref="I4:I18" si="0">G4/$G$24</f>
        <v>0.11323486200397037</v>
      </c>
    </row>
    <row r="5" spans="1:9" ht="18.75" customHeight="1" x14ac:dyDescent="0.25">
      <c r="A5" s="80"/>
      <c r="B5" s="2" t="s">
        <v>51</v>
      </c>
      <c r="C5" s="8">
        <v>180</v>
      </c>
      <c r="D5" s="8">
        <v>3.5</v>
      </c>
      <c r="E5" s="8">
        <v>3.6</v>
      </c>
      <c r="F5" s="8">
        <v>16.8</v>
      </c>
      <c r="G5" s="8">
        <v>125.5</v>
      </c>
      <c r="H5" s="52" t="s">
        <v>41</v>
      </c>
      <c r="I5" s="21">
        <f t="shared" si="0"/>
        <v>8.9942880895558741E-2</v>
      </c>
    </row>
    <row r="6" spans="1:9" ht="18.75" customHeight="1" x14ac:dyDescent="0.25">
      <c r="A6" s="80"/>
      <c r="B6" s="48" t="s">
        <v>20</v>
      </c>
      <c r="C6" s="49">
        <v>5</v>
      </c>
      <c r="D6" s="49">
        <v>0.39</v>
      </c>
      <c r="E6" s="49">
        <v>0.4</v>
      </c>
      <c r="F6" s="49">
        <v>0</v>
      </c>
      <c r="G6" s="49">
        <v>5.2</v>
      </c>
      <c r="H6" s="58" t="s">
        <v>35</v>
      </c>
      <c r="I6" s="21">
        <f t="shared" si="0"/>
        <v>3.7267169773458606E-3</v>
      </c>
    </row>
    <row r="7" spans="1:9" ht="18.75" customHeight="1" x14ac:dyDescent="0.25">
      <c r="A7" s="80"/>
      <c r="B7" s="2" t="s">
        <v>76</v>
      </c>
      <c r="C7" s="8">
        <v>20</v>
      </c>
      <c r="D7" s="8">
        <v>0.78</v>
      </c>
      <c r="E7" s="8">
        <v>1.54</v>
      </c>
      <c r="F7" s="8">
        <v>4.7</v>
      </c>
      <c r="G7" s="8">
        <v>36.200000000000003</v>
      </c>
      <c r="H7" s="52" t="s">
        <v>71</v>
      </c>
      <c r="I7" s="21">
        <f t="shared" si="0"/>
        <v>2.5943683573061569E-2</v>
      </c>
    </row>
    <row r="8" spans="1:9" ht="15.75" x14ac:dyDescent="0.25">
      <c r="A8" s="80"/>
      <c r="B8" s="9" t="s">
        <v>74</v>
      </c>
      <c r="C8" s="19">
        <v>6</v>
      </c>
      <c r="D8" s="12">
        <v>3.0000000000000001E-3</v>
      </c>
      <c r="E8" s="12">
        <v>4.9000000000000004</v>
      </c>
      <c r="F8" s="12">
        <v>4.4999999999999998E-2</v>
      </c>
      <c r="G8" s="12">
        <v>44.8</v>
      </c>
      <c r="H8" s="53" t="s">
        <v>75</v>
      </c>
      <c r="I8" s="21">
        <f t="shared" si="0"/>
        <v>3.2107100112518182E-2</v>
      </c>
    </row>
    <row r="9" spans="1:9" ht="16.5" customHeight="1" x14ac:dyDescent="0.25">
      <c r="A9" s="80"/>
      <c r="B9" s="30" t="s">
        <v>18</v>
      </c>
      <c r="C9" s="31">
        <f>SUM(C4:C8)</f>
        <v>361</v>
      </c>
      <c r="D9" s="31">
        <f>SUM(D4:D8)</f>
        <v>8.8129999999999988</v>
      </c>
      <c r="E9" s="31">
        <f>SUM(E4:E8)</f>
        <v>16.39</v>
      </c>
      <c r="F9" s="31">
        <f>SUM(F4:F8)</f>
        <v>40.64500000000001</v>
      </c>
      <c r="G9" s="31">
        <f>SUM(G4:G8)</f>
        <v>369.7</v>
      </c>
      <c r="H9" s="54"/>
      <c r="I9" s="28">
        <f t="shared" si="0"/>
        <v>0.2649552435624547</v>
      </c>
    </row>
    <row r="10" spans="1:9" ht="24.75" customHeight="1" x14ac:dyDescent="0.25">
      <c r="A10" s="25" t="s">
        <v>29</v>
      </c>
      <c r="B10" s="30" t="s">
        <v>25</v>
      </c>
      <c r="C10" s="27">
        <v>200</v>
      </c>
      <c r="D10" s="27">
        <v>0.4</v>
      </c>
      <c r="E10" s="27">
        <v>0.4</v>
      </c>
      <c r="F10" s="27">
        <v>9.8000000000000007</v>
      </c>
      <c r="G10" s="27">
        <v>42.6</v>
      </c>
      <c r="H10" s="54"/>
      <c r="I10" s="28">
        <f t="shared" si="0"/>
        <v>3.0530412160564166E-2</v>
      </c>
    </row>
    <row r="11" spans="1:9" ht="32.25" customHeight="1" x14ac:dyDescent="0.25">
      <c r="A11" s="88" t="s">
        <v>30</v>
      </c>
      <c r="B11" s="9" t="s">
        <v>164</v>
      </c>
      <c r="C11" s="8">
        <v>30</v>
      </c>
      <c r="D11" s="8">
        <v>0.33</v>
      </c>
      <c r="E11" s="8">
        <v>2</v>
      </c>
      <c r="F11" s="8">
        <v>3.8</v>
      </c>
      <c r="G11" s="8">
        <v>32.799999999999997</v>
      </c>
      <c r="H11" s="55" t="s">
        <v>165</v>
      </c>
      <c r="I11" s="21">
        <f t="shared" si="0"/>
        <v>2.3506984010950811E-2</v>
      </c>
    </row>
    <row r="12" spans="1:9" ht="18" customHeight="1" x14ac:dyDescent="0.25">
      <c r="A12" s="88" t="s">
        <v>30</v>
      </c>
      <c r="B12" s="4" t="s">
        <v>180</v>
      </c>
      <c r="C12" s="8">
        <v>150</v>
      </c>
      <c r="D12" s="8">
        <v>6.18</v>
      </c>
      <c r="E12" s="8">
        <v>6.55</v>
      </c>
      <c r="F12" s="8">
        <v>8.43</v>
      </c>
      <c r="G12" s="8">
        <v>126.9</v>
      </c>
      <c r="H12" s="52" t="s">
        <v>181</v>
      </c>
      <c r="I12" s="21">
        <f t="shared" si="0"/>
        <v>9.0946227774074948E-2</v>
      </c>
    </row>
    <row r="13" spans="1:9" ht="15.75" customHeight="1" x14ac:dyDescent="0.25">
      <c r="A13" s="88"/>
      <c r="B13" s="9" t="s">
        <v>141</v>
      </c>
      <c r="C13" s="8" t="s">
        <v>142</v>
      </c>
      <c r="D13" s="8">
        <v>10.02</v>
      </c>
      <c r="E13" s="8">
        <v>4.7699999999999996</v>
      </c>
      <c r="F13" s="8">
        <v>16.690000000000001</v>
      </c>
      <c r="G13" s="8">
        <v>157.41999999999999</v>
      </c>
      <c r="H13" s="52" t="s">
        <v>95</v>
      </c>
      <c r="I13" s="21">
        <f t="shared" si="0"/>
        <v>0.11281918972572794</v>
      </c>
    </row>
    <row r="14" spans="1:9" ht="15.75" customHeight="1" x14ac:dyDescent="0.25">
      <c r="A14" s="88"/>
      <c r="B14" s="9" t="s">
        <v>77</v>
      </c>
      <c r="C14" s="8">
        <v>120</v>
      </c>
      <c r="D14" s="8">
        <v>4.9400000000000004</v>
      </c>
      <c r="E14" s="8">
        <v>4.9400000000000004</v>
      </c>
      <c r="F14" s="8">
        <v>30.68</v>
      </c>
      <c r="G14" s="8">
        <v>180.6</v>
      </c>
      <c r="H14" s="52" t="s">
        <v>154</v>
      </c>
      <c r="I14" s="21">
        <f t="shared" si="0"/>
        <v>0.12943174732858892</v>
      </c>
    </row>
    <row r="15" spans="1:9" ht="21" customHeight="1" x14ac:dyDescent="0.25">
      <c r="A15" s="88"/>
      <c r="B15" s="9" t="s">
        <v>110</v>
      </c>
      <c r="C15" s="8">
        <v>150</v>
      </c>
      <c r="D15" s="8">
        <v>0.19</v>
      </c>
      <c r="E15" s="8">
        <v>0</v>
      </c>
      <c r="F15" s="8">
        <v>16.2</v>
      </c>
      <c r="G15" s="8">
        <v>67.260000000000005</v>
      </c>
      <c r="H15" s="52" t="s">
        <v>111</v>
      </c>
      <c r="I15" s="21">
        <f t="shared" si="0"/>
        <v>4.8203650749285114E-2</v>
      </c>
    </row>
    <row r="16" spans="1:9" ht="18.75" customHeight="1" x14ac:dyDescent="0.25">
      <c r="A16" s="88"/>
      <c r="B16" s="2" t="s">
        <v>14</v>
      </c>
      <c r="C16" s="11">
        <v>35</v>
      </c>
      <c r="D16" s="11">
        <v>2.31</v>
      </c>
      <c r="E16" s="11">
        <v>0.42</v>
      </c>
      <c r="F16" s="11">
        <v>14.6</v>
      </c>
      <c r="G16" s="11">
        <v>63.35</v>
      </c>
      <c r="H16" s="55" t="s">
        <v>136</v>
      </c>
      <c r="I16" s="21">
        <f t="shared" si="0"/>
        <v>4.540144625285774E-2</v>
      </c>
    </row>
    <row r="17" spans="1:11" ht="18" customHeight="1" x14ac:dyDescent="0.25">
      <c r="A17" s="88"/>
      <c r="B17" s="2" t="s">
        <v>15</v>
      </c>
      <c r="C17" s="11">
        <v>15</v>
      </c>
      <c r="D17" s="11">
        <v>1.98</v>
      </c>
      <c r="E17" s="11">
        <v>0.22</v>
      </c>
      <c r="F17" s="11">
        <v>13</v>
      </c>
      <c r="G17" s="11">
        <v>54</v>
      </c>
      <c r="H17" s="55" t="s">
        <v>137</v>
      </c>
      <c r="I17" s="21">
        <f t="shared" si="0"/>
        <v>3.8700522457053167E-2</v>
      </c>
    </row>
    <row r="18" spans="1:11" ht="22.5" customHeight="1" x14ac:dyDescent="0.25">
      <c r="A18" s="88"/>
      <c r="B18" s="30" t="s">
        <v>23</v>
      </c>
      <c r="C18" s="31">
        <f>SUM(C11:C17)</f>
        <v>500</v>
      </c>
      <c r="D18" s="31">
        <f>SUM(D11:D17)</f>
        <v>25.950000000000003</v>
      </c>
      <c r="E18" s="31">
        <f>SUM(E11:E17)</f>
        <v>18.900000000000002</v>
      </c>
      <c r="F18" s="31">
        <f>SUM(F11:F17)</f>
        <v>103.39999999999999</v>
      </c>
      <c r="G18" s="31">
        <f>SUM(G11:G17)</f>
        <v>682.33</v>
      </c>
      <c r="H18" s="54"/>
      <c r="I18" s="28">
        <f t="shared" si="0"/>
        <v>0.48900976829853865</v>
      </c>
      <c r="K18" t="s">
        <v>31</v>
      </c>
    </row>
    <row r="19" spans="1:11" ht="22.5" customHeight="1" x14ac:dyDescent="0.25">
      <c r="A19" s="89" t="s">
        <v>10</v>
      </c>
      <c r="B19" s="6" t="s">
        <v>16</v>
      </c>
      <c r="C19" s="22">
        <v>130</v>
      </c>
      <c r="D19" s="22">
        <v>0.23</v>
      </c>
      <c r="E19" s="22">
        <v>0.14000000000000001</v>
      </c>
      <c r="F19" s="22">
        <v>0.28000000000000003</v>
      </c>
      <c r="G19" s="22">
        <v>92.9</v>
      </c>
      <c r="H19" s="52" t="s">
        <v>149</v>
      </c>
      <c r="I19" s="21">
        <f t="shared" ref="I19:I21" si="1">G19/$G$24</f>
        <v>6.6579232152967391E-2</v>
      </c>
    </row>
    <row r="20" spans="1:11" ht="21" customHeight="1" x14ac:dyDescent="0.25">
      <c r="A20" s="89"/>
      <c r="B20" s="9" t="s">
        <v>22</v>
      </c>
      <c r="C20" s="11">
        <v>60</v>
      </c>
      <c r="D20" s="11">
        <v>3.18</v>
      </c>
      <c r="E20" s="11">
        <v>2.34</v>
      </c>
      <c r="F20" s="11">
        <v>19.399999999999999</v>
      </c>
      <c r="G20" s="11">
        <v>112.8</v>
      </c>
      <c r="H20" s="55" t="s">
        <v>57</v>
      </c>
      <c r="I20" s="21">
        <f t="shared" si="1"/>
        <v>8.0841091354733274E-2</v>
      </c>
    </row>
    <row r="21" spans="1:11" ht="16.5" customHeight="1" x14ac:dyDescent="0.25">
      <c r="A21" s="89"/>
      <c r="B21" s="2" t="s">
        <v>15</v>
      </c>
      <c r="C21" s="11">
        <v>15</v>
      </c>
      <c r="D21" s="11">
        <v>1.98</v>
      </c>
      <c r="E21" s="11">
        <v>0.22</v>
      </c>
      <c r="F21" s="11">
        <v>13</v>
      </c>
      <c r="G21" s="11">
        <v>54</v>
      </c>
      <c r="H21" s="55" t="s">
        <v>38</v>
      </c>
      <c r="I21" s="21">
        <f t="shared" si="1"/>
        <v>3.8700522457053167E-2</v>
      </c>
    </row>
    <row r="22" spans="1:11" ht="16.5" customHeight="1" x14ac:dyDescent="0.25">
      <c r="A22" s="89"/>
      <c r="B22" s="2" t="s">
        <v>11</v>
      </c>
      <c r="C22" s="8">
        <v>150</v>
      </c>
      <c r="D22" s="8">
        <v>0.03</v>
      </c>
      <c r="E22" s="8">
        <v>0</v>
      </c>
      <c r="F22" s="8">
        <v>10</v>
      </c>
      <c r="G22" s="8">
        <v>41</v>
      </c>
      <c r="H22" s="64" t="s">
        <v>112</v>
      </c>
      <c r="I22" s="21">
        <f>G22/$G$24</f>
        <v>2.9383730013688516E-2</v>
      </c>
    </row>
    <row r="23" spans="1:11" ht="17.25" customHeight="1" x14ac:dyDescent="0.25">
      <c r="A23" s="89"/>
      <c r="B23" s="30" t="s">
        <v>12</v>
      </c>
      <c r="C23" s="31">
        <f t="shared" ref="C23:F23" si="2">SUM(C19:C22)</f>
        <v>355</v>
      </c>
      <c r="D23" s="31">
        <f t="shared" si="2"/>
        <v>5.4200000000000008</v>
      </c>
      <c r="E23" s="31">
        <f t="shared" si="2"/>
        <v>2.7</v>
      </c>
      <c r="F23" s="31">
        <f t="shared" si="2"/>
        <v>42.68</v>
      </c>
      <c r="G23" s="31">
        <f>SUM(G19:G22)</f>
        <v>300.7</v>
      </c>
      <c r="H23" s="33"/>
      <c r="I23" s="28">
        <f>G23/$G$24</f>
        <v>0.21550457597844233</v>
      </c>
    </row>
    <row r="24" spans="1:11" ht="21" customHeight="1" x14ac:dyDescent="0.25">
      <c r="A24" s="36"/>
      <c r="B24" s="30" t="s">
        <v>12</v>
      </c>
      <c r="C24" s="31">
        <f>SUM(C9:C10,C18,C23)</f>
        <v>1416</v>
      </c>
      <c r="D24" s="31">
        <f>SUM(D9:D10,D18,D23)</f>
        <v>40.583000000000006</v>
      </c>
      <c r="E24" s="31">
        <f>SUM(E9:E10,E18,E23)</f>
        <v>38.39</v>
      </c>
      <c r="F24" s="31">
        <f>SUM(F9:F10,F18,F23)</f>
        <v>196.52500000000001</v>
      </c>
      <c r="G24" s="31">
        <f>SUM(G9:G10,G18,G23)</f>
        <v>1395.3300000000002</v>
      </c>
      <c r="H24" s="33">
        <f>H9+H10+H18+H23</f>
        <v>0</v>
      </c>
      <c r="I24" s="28">
        <f>G24/$G$24</f>
        <v>1</v>
      </c>
    </row>
    <row r="25" spans="1:11" ht="15.75" x14ac:dyDescent="0.25">
      <c r="I25" s="28">
        <f>SUM(I4:I8,I10:I17,I19:I22)</f>
        <v>0.99999999999999978</v>
      </c>
    </row>
    <row r="26" spans="1:11" ht="15.75" x14ac:dyDescent="0.25">
      <c r="I26" s="28">
        <f>SUM(I9,I10,I18,I23)</f>
        <v>0.99999999999999989</v>
      </c>
    </row>
  </sheetData>
  <mergeCells count="11">
    <mergeCell ref="A1:I1"/>
    <mergeCell ref="A11:A18"/>
    <mergeCell ref="A19:A23"/>
    <mergeCell ref="G2:G3"/>
    <mergeCell ref="H2:H3"/>
    <mergeCell ref="I2:I3"/>
    <mergeCell ref="A4:A9"/>
    <mergeCell ref="A2:A3"/>
    <mergeCell ref="B2:B3"/>
    <mergeCell ref="C2:C3"/>
    <mergeCell ref="D2:F2"/>
  </mergeCells>
  <conditionalFormatting sqref="I25:I26">
    <cfRule type="cellIs" dxfId="0" priority="1" operator="notEqual">
      <formula>1</formula>
    </cfRule>
  </conditionalFormatting>
  <pageMargins left="0.7" right="0.7" top="0.75" bottom="0.75" header="0.3" footer="0.3"/>
  <pageSetup paperSize="9" scale="85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L26"/>
  <sheetViews>
    <sheetView zoomScale="120" zoomScaleNormal="120" workbookViewId="0">
      <pane xSplit="1" ySplit="3" topLeftCell="B4" activePane="bottomRight" state="frozen"/>
      <selection activeCell="B10" sqref="B10:H10"/>
      <selection pane="topRight" activeCell="B10" sqref="B10:H10"/>
      <selection pane="bottomLeft" activeCell="B10" sqref="B10:H10"/>
      <selection pane="bottomRight" activeCell="C13" sqref="C13"/>
    </sheetView>
  </sheetViews>
  <sheetFormatPr defaultRowHeight="15" x14ac:dyDescent="0.25"/>
  <cols>
    <col min="2" max="2" width="38.140625" customWidth="1"/>
    <col min="3" max="7" width="12" customWidth="1"/>
    <col min="8" max="9" width="16.85546875" customWidth="1"/>
  </cols>
  <sheetData>
    <row r="1" spans="1:12" ht="18.75" x14ac:dyDescent="0.3">
      <c r="A1" s="70" t="s">
        <v>90</v>
      </c>
      <c r="B1" s="70"/>
      <c r="C1" s="70"/>
      <c r="D1" s="70"/>
      <c r="E1" s="70"/>
      <c r="F1" s="70"/>
      <c r="G1" s="70"/>
      <c r="H1" s="70"/>
      <c r="I1" s="70"/>
    </row>
    <row r="2" spans="1:12" ht="15" customHeight="1" x14ac:dyDescent="0.25">
      <c r="A2" s="77" t="s">
        <v>0</v>
      </c>
      <c r="B2" s="73" t="s">
        <v>27</v>
      </c>
      <c r="C2" s="73" t="s">
        <v>1</v>
      </c>
      <c r="D2" s="73" t="s">
        <v>2</v>
      </c>
      <c r="E2" s="73"/>
      <c r="F2" s="73"/>
      <c r="G2" s="73" t="s">
        <v>28</v>
      </c>
      <c r="H2" s="73" t="s">
        <v>3</v>
      </c>
      <c r="I2" s="73" t="s">
        <v>47</v>
      </c>
    </row>
    <row r="3" spans="1:12" ht="22.5" customHeight="1" x14ac:dyDescent="0.25">
      <c r="A3" s="78"/>
      <c r="B3" s="73"/>
      <c r="C3" s="73"/>
      <c r="D3" s="26" t="s">
        <v>4</v>
      </c>
      <c r="E3" s="26" t="s">
        <v>5</v>
      </c>
      <c r="F3" s="26" t="s">
        <v>6</v>
      </c>
      <c r="G3" s="73"/>
      <c r="H3" s="73"/>
      <c r="I3" s="73"/>
    </row>
    <row r="4" spans="1:12" ht="31.5" customHeight="1" x14ac:dyDescent="0.25">
      <c r="A4" s="74" t="s">
        <v>7</v>
      </c>
      <c r="B4" s="38" t="s">
        <v>116</v>
      </c>
      <c r="C4" s="44">
        <v>180</v>
      </c>
      <c r="D4" s="44">
        <v>5.23</v>
      </c>
      <c r="E4" s="44">
        <v>7</v>
      </c>
      <c r="F4" s="44">
        <v>22.15</v>
      </c>
      <c r="G4" s="44">
        <v>178.14</v>
      </c>
      <c r="H4" s="58" t="s">
        <v>117</v>
      </c>
      <c r="I4" s="21">
        <f t="shared" ref="I4:I12" si="0">G4/$G$24</f>
        <v>0.15189808656502604</v>
      </c>
    </row>
    <row r="5" spans="1:12" ht="18" customHeight="1" x14ac:dyDescent="0.25">
      <c r="A5" s="75"/>
      <c r="B5" s="2" t="s">
        <v>51</v>
      </c>
      <c r="C5" s="8">
        <v>180</v>
      </c>
      <c r="D5" s="8">
        <v>3.5</v>
      </c>
      <c r="E5" s="8">
        <v>3.6</v>
      </c>
      <c r="F5" s="8">
        <v>16.8</v>
      </c>
      <c r="G5" s="8">
        <v>125.5</v>
      </c>
      <c r="H5" s="52" t="s">
        <v>41</v>
      </c>
      <c r="I5" s="21">
        <f t="shared" si="0"/>
        <v>0.10701251748013232</v>
      </c>
    </row>
    <row r="6" spans="1:12" ht="18.75" customHeight="1" x14ac:dyDescent="0.25">
      <c r="A6" s="75"/>
      <c r="B6" s="45" t="s">
        <v>76</v>
      </c>
      <c r="C6" s="44">
        <v>20</v>
      </c>
      <c r="D6" s="44">
        <v>0.78</v>
      </c>
      <c r="E6" s="44">
        <v>1.54</v>
      </c>
      <c r="F6" s="44">
        <v>4.7</v>
      </c>
      <c r="G6" s="44">
        <v>36.200000000000003</v>
      </c>
      <c r="H6" s="58" t="s">
        <v>71</v>
      </c>
      <c r="I6" s="21">
        <f t="shared" si="0"/>
        <v>3.0867355639687573E-2</v>
      </c>
    </row>
    <row r="7" spans="1:12" ht="21" customHeight="1" x14ac:dyDescent="0.25">
      <c r="A7" s="75"/>
      <c r="B7" s="38" t="s">
        <v>74</v>
      </c>
      <c r="C7" s="46">
        <v>6</v>
      </c>
      <c r="D7" s="47">
        <v>3.0000000000000001E-3</v>
      </c>
      <c r="E7" s="47">
        <v>4.9000000000000004</v>
      </c>
      <c r="F7" s="47">
        <v>4.4999999999999998E-2</v>
      </c>
      <c r="G7" s="47">
        <v>44.8</v>
      </c>
      <c r="H7" s="59" t="s">
        <v>75</v>
      </c>
      <c r="I7" s="21">
        <f t="shared" si="0"/>
        <v>3.8200484327569145E-2</v>
      </c>
      <c r="L7" s="50"/>
    </row>
    <row r="8" spans="1:12" ht="15" customHeight="1" x14ac:dyDescent="0.25">
      <c r="A8" s="75"/>
      <c r="B8" s="48" t="s">
        <v>20</v>
      </c>
      <c r="C8" s="49">
        <v>5</v>
      </c>
      <c r="D8" s="49">
        <v>0.39</v>
      </c>
      <c r="E8" s="49">
        <v>0.4</v>
      </c>
      <c r="F8" s="49">
        <v>0</v>
      </c>
      <c r="G8" s="49">
        <v>5.2</v>
      </c>
      <c r="H8" s="58" t="s">
        <v>35</v>
      </c>
      <c r="I8" s="21">
        <f t="shared" si="0"/>
        <v>4.4339847880214191E-3</v>
      </c>
    </row>
    <row r="9" spans="1:12" ht="15.75" x14ac:dyDescent="0.25">
      <c r="A9" s="76"/>
      <c r="B9" s="30" t="s">
        <v>18</v>
      </c>
      <c r="C9" s="31">
        <f>SUM(C4:C8)</f>
        <v>391</v>
      </c>
      <c r="D9" s="31">
        <f>SUM(D4:D8)</f>
        <v>9.9030000000000005</v>
      </c>
      <c r="E9" s="31">
        <f>SUM(E4:E8)</f>
        <v>17.439999999999998</v>
      </c>
      <c r="F9" s="31">
        <f>SUM(F4:F8)</f>
        <v>43.695000000000007</v>
      </c>
      <c r="G9" s="31">
        <f>SUM(G4:G8)</f>
        <v>389.84</v>
      </c>
      <c r="H9" s="54"/>
      <c r="I9" s="28">
        <f t="shared" si="0"/>
        <v>0.33241242880043648</v>
      </c>
    </row>
    <row r="10" spans="1:12" ht="23.25" customHeight="1" x14ac:dyDescent="0.25">
      <c r="A10" s="7" t="s">
        <v>29</v>
      </c>
      <c r="B10" s="29" t="s">
        <v>25</v>
      </c>
      <c r="C10" s="27">
        <v>200</v>
      </c>
      <c r="D10" s="27">
        <v>4.2</v>
      </c>
      <c r="E10" s="27">
        <v>4.2</v>
      </c>
      <c r="F10" s="27">
        <v>12.4</v>
      </c>
      <c r="G10" s="27">
        <v>47.5</v>
      </c>
      <c r="H10" s="32"/>
      <c r="I10" s="28">
        <f t="shared" si="0"/>
        <v>4.0502745659811039E-2</v>
      </c>
    </row>
    <row r="11" spans="1:12" ht="33.75" customHeight="1" x14ac:dyDescent="0.25">
      <c r="A11" s="71" t="s">
        <v>30</v>
      </c>
      <c r="B11" s="4" t="s">
        <v>53</v>
      </c>
      <c r="C11" s="8">
        <v>40</v>
      </c>
      <c r="D11" s="8">
        <v>0.68</v>
      </c>
      <c r="E11" s="8">
        <v>2.72</v>
      </c>
      <c r="F11" s="8">
        <v>5.44</v>
      </c>
      <c r="G11" s="8">
        <v>46.3</v>
      </c>
      <c r="H11" s="55" t="s">
        <v>134</v>
      </c>
      <c r="I11" s="21">
        <f t="shared" si="0"/>
        <v>3.9479518401036862E-2</v>
      </c>
    </row>
    <row r="12" spans="1:12" ht="25.5" customHeight="1" x14ac:dyDescent="0.25">
      <c r="A12" s="72" t="s">
        <v>30</v>
      </c>
      <c r="B12" s="9" t="s">
        <v>143</v>
      </c>
      <c r="C12" s="8">
        <v>150</v>
      </c>
      <c r="D12" s="8">
        <v>6.3</v>
      </c>
      <c r="E12" s="8">
        <v>7</v>
      </c>
      <c r="F12" s="8">
        <v>10.199999999999999</v>
      </c>
      <c r="G12" s="8">
        <v>137</v>
      </c>
      <c r="H12" s="52" t="s">
        <v>144</v>
      </c>
      <c r="I12" s="21">
        <f t="shared" si="0"/>
        <v>0.11681844537671815</v>
      </c>
    </row>
    <row r="13" spans="1:12" ht="25.5" customHeight="1" x14ac:dyDescent="0.25">
      <c r="A13" s="72"/>
      <c r="B13" s="9" t="s">
        <v>157</v>
      </c>
      <c r="C13" s="8">
        <v>120</v>
      </c>
      <c r="D13" s="8"/>
      <c r="E13" s="8"/>
      <c r="F13" s="8"/>
      <c r="G13" s="8"/>
      <c r="H13" s="52" t="s">
        <v>158</v>
      </c>
      <c r="I13" s="21">
        <f t="shared" ref="I13:I14" si="1">G13/$G$24</f>
        <v>0</v>
      </c>
    </row>
    <row r="14" spans="1:12" ht="18" customHeight="1" x14ac:dyDescent="0.25">
      <c r="A14" s="72"/>
      <c r="B14" s="4" t="s">
        <v>83</v>
      </c>
      <c r="C14" s="11">
        <v>60</v>
      </c>
      <c r="D14" s="11">
        <v>1.1399999999999999</v>
      </c>
      <c r="E14" s="11">
        <v>2.31</v>
      </c>
      <c r="F14" s="11">
        <v>3.15</v>
      </c>
      <c r="G14" s="11">
        <v>85.4</v>
      </c>
      <c r="H14" s="55" t="s">
        <v>84</v>
      </c>
      <c r="I14" s="21">
        <f t="shared" si="1"/>
        <v>7.2819673249428687E-2</v>
      </c>
    </row>
    <row r="15" spans="1:12" ht="23.25" customHeight="1" x14ac:dyDescent="0.25">
      <c r="A15" s="72"/>
      <c r="B15" s="4" t="s">
        <v>39</v>
      </c>
      <c r="C15" s="11">
        <v>180</v>
      </c>
      <c r="D15" s="11">
        <v>19.5</v>
      </c>
      <c r="E15" s="11">
        <v>0</v>
      </c>
      <c r="F15" s="11">
        <v>12.79</v>
      </c>
      <c r="G15" s="11">
        <v>52.77</v>
      </c>
      <c r="H15" s="52" t="s">
        <v>96</v>
      </c>
      <c r="I15" s="21">
        <f>G15/$G$24</f>
        <v>4.4996418704594282E-2</v>
      </c>
    </row>
    <row r="16" spans="1:12" ht="15.75" x14ac:dyDescent="0.25">
      <c r="A16" s="72"/>
      <c r="B16" s="1" t="s">
        <v>14</v>
      </c>
      <c r="C16" s="11">
        <v>35</v>
      </c>
      <c r="D16" s="11">
        <v>2.31</v>
      </c>
      <c r="E16" s="11">
        <v>0.42</v>
      </c>
      <c r="F16" s="11">
        <v>14.6</v>
      </c>
      <c r="G16" s="11">
        <v>63.35</v>
      </c>
      <c r="H16" s="55" t="s">
        <v>136</v>
      </c>
      <c r="I16" s="21">
        <f>G16/$G$24</f>
        <v>5.4017872369453247E-2</v>
      </c>
    </row>
    <row r="17" spans="1:9" ht="15.75" x14ac:dyDescent="0.25">
      <c r="A17" s="72"/>
      <c r="B17" s="1" t="s">
        <v>15</v>
      </c>
      <c r="C17" s="11">
        <v>15</v>
      </c>
      <c r="D17" s="11">
        <v>1.98</v>
      </c>
      <c r="E17" s="11">
        <v>0.22</v>
      </c>
      <c r="F17" s="11">
        <v>13</v>
      </c>
      <c r="G17" s="11">
        <v>54</v>
      </c>
      <c r="H17" s="55" t="s">
        <v>137</v>
      </c>
      <c r="I17" s="21">
        <f>G17/$G$24</f>
        <v>4.604522664483781E-2</v>
      </c>
    </row>
    <row r="18" spans="1:9" ht="16.5" customHeight="1" x14ac:dyDescent="0.25">
      <c r="A18" s="72"/>
      <c r="B18" s="32" t="s">
        <v>18</v>
      </c>
      <c r="C18" s="31">
        <f>SUM(C11:C17)</f>
        <v>600</v>
      </c>
      <c r="D18" s="31">
        <f>SUM(D11:D17)</f>
        <v>31.909999999999997</v>
      </c>
      <c r="E18" s="31">
        <f>SUM(E11:E17)</f>
        <v>12.670000000000002</v>
      </c>
      <c r="F18" s="31">
        <f>SUM(F11:F17)</f>
        <v>59.18</v>
      </c>
      <c r="G18" s="31">
        <f>SUM(G11:G17)</f>
        <v>438.82000000000005</v>
      </c>
      <c r="H18" s="56"/>
      <c r="I18" s="28">
        <f>G18/$G$24</f>
        <v>0.37417715474606905</v>
      </c>
    </row>
    <row r="19" spans="1:9" ht="21" customHeight="1" x14ac:dyDescent="0.25">
      <c r="A19" s="74" t="s">
        <v>10</v>
      </c>
      <c r="B19" s="6" t="s">
        <v>16</v>
      </c>
      <c r="C19" s="22">
        <v>120</v>
      </c>
      <c r="D19" s="22">
        <v>0.23</v>
      </c>
      <c r="E19" s="22">
        <v>0.14000000000000001</v>
      </c>
      <c r="F19" s="22">
        <v>0.28000000000000003</v>
      </c>
      <c r="G19" s="22">
        <v>92.9</v>
      </c>
      <c r="H19" s="52" t="s">
        <v>94</v>
      </c>
      <c r="I19" s="21">
        <f>G19/$G$24</f>
        <v>7.9214843616767269E-2</v>
      </c>
    </row>
    <row r="20" spans="1:9" ht="15.75" x14ac:dyDescent="0.25">
      <c r="A20" s="75"/>
      <c r="B20" s="9" t="s">
        <v>22</v>
      </c>
      <c r="C20" s="11">
        <v>60</v>
      </c>
      <c r="D20" s="11">
        <v>3.18</v>
      </c>
      <c r="E20" s="11">
        <v>2.34</v>
      </c>
      <c r="F20" s="11">
        <v>19.399999999999999</v>
      </c>
      <c r="G20" s="11">
        <v>112.8</v>
      </c>
      <c r="H20" s="55" t="s">
        <v>57</v>
      </c>
      <c r="I20" s="21">
        <f t="shared" ref="I20:I21" si="2">G20/$G$24</f>
        <v>9.6183362324772315E-2</v>
      </c>
    </row>
    <row r="21" spans="1:9" ht="15.75" x14ac:dyDescent="0.25">
      <c r="A21" s="75"/>
      <c r="B21" s="2" t="s">
        <v>65</v>
      </c>
      <c r="C21" s="8">
        <v>150</v>
      </c>
      <c r="D21" s="8">
        <v>0</v>
      </c>
      <c r="E21" s="8">
        <v>0</v>
      </c>
      <c r="F21" s="8">
        <v>8.8000000000000007</v>
      </c>
      <c r="G21" s="8">
        <v>36.9</v>
      </c>
      <c r="H21" s="55" t="s">
        <v>135</v>
      </c>
      <c r="I21" s="21">
        <f t="shared" si="2"/>
        <v>3.1464238207305838E-2</v>
      </c>
    </row>
    <row r="22" spans="1:9" ht="15.75" x14ac:dyDescent="0.25">
      <c r="A22" s="75"/>
      <c r="B22" s="2" t="s">
        <v>15</v>
      </c>
      <c r="C22" s="8">
        <v>15</v>
      </c>
      <c r="D22" s="8">
        <v>1.98</v>
      </c>
      <c r="E22" s="8">
        <v>0.22</v>
      </c>
      <c r="F22" s="8">
        <v>13</v>
      </c>
      <c r="G22" s="8">
        <v>54</v>
      </c>
      <c r="H22" s="52" t="s">
        <v>137</v>
      </c>
      <c r="I22" s="21">
        <f>G22/$G$24</f>
        <v>4.604522664483781E-2</v>
      </c>
    </row>
    <row r="23" spans="1:9" ht="15.75" x14ac:dyDescent="0.25">
      <c r="A23" s="76"/>
      <c r="B23" s="30" t="s">
        <v>18</v>
      </c>
      <c r="C23" s="31">
        <f t="shared" ref="C23:G23" si="3">SUM(C19:C22)</f>
        <v>345</v>
      </c>
      <c r="D23" s="31">
        <f t="shared" si="3"/>
        <v>5.3900000000000006</v>
      </c>
      <c r="E23" s="31">
        <f t="shared" si="3"/>
        <v>2.7</v>
      </c>
      <c r="F23" s="31">
        <f t="shared" si="3"/>
        <v>41.480000000000004</v>
      </c>
      <c r="G23" s="31">
        <f t="shared" si="3"/>
        <v>296.60000000000002</v>
      </c>
      <c r="H23" s="33"/>
      <c r="I23" s="28">
        <f>G23/$G$24</f>
        <v>0.25290767079368326</v>
      </c>
    </row>
    <row r="24" spans="1:9" ht="15.75" x14ac:dyDescent="0.25">
      <c r="A24" s="34"/>
      <c r="B24" s="30" t="s">
        <v>12</v>
      </c>
      <c r="C24" s="31">
        <f>C9+C10+C18+C23</f>
        <v>1536</v>
      </c>
      <c r="D24" s="31">
        <f>D9+D10+D18+D23</f>
        <v>51.402999999999999</v>
      </c>
      <c r="E24" s="31">
        <f>E9+E10+E18+E23</f>
        <v>37.010000000000005</v>
      </c>
      <c r="F24" s="31">
        <f>F9+F10+F18+F23</f>
        <v>156.755</v>
      </c>
      <c r="G24" s="31">
        <f>G9+G10+G18+G23</f>
        <v>1172.7600000000002</v>
      </c>
      <c r="H24" s="33"/>
      <c r="I24" s="28">
        <f>G24/$G$24</f>
        <v>1</v>
      </c>
    </row>
    <row r="25" spans="1:9" ht="15.75" x14ac:dyDescent="0.25">
      <c r="A25" s="5"/>
      <c r="I25" s="28">
        <f>SUM(I4:I8,I10:I17,I19:I22)</f>
        <v>0.99999999999999967</v>
      </c>
    </row>
    <row r="26" spans="1:9" ht="15.75" x14ac:dyDescent="0.25">
      <c r="A26" s="5"/>
      <c r="I26" s="28">
        <f>SUM(I9,I10,I18,I23)</f>
        <v>0.99999999999999978</v>
      </c>
    </row>
  </sheetData>
  <mergeCells count="11">
    <mergeCell ref="A1:I1"/>
    <mergeCell ref="A11:A18"/>
    <mergeCell ref="I2:I3"/>
    <mergeCell ref="A4:A9"/>
    <mergeCell ref="A19:A23"/>
    <mergeCell ref="A2:A3"/>
    <mergeCell ref="B2:B3"/>
    <mergeCell ref="C2:C3"/>
    <mergeCell ref="D2:F2"/>
    <mergeCell ref="G2:G3"/>
    <mergeCell ref="H2:H3"/>
  </mergeCells>
  <conditionalFormatting sqref="I25:I26">
    <cfRule type="cellIs" dxfId="8" priority="1" operator="notEqual">
      <formula>1</formula>
    </cfRule>
  </conditionalFormatting>
  <pageMargins left="0.7" right="0.7" top="0.75" bottom="0.75" header="0.3" footer="0.3"/>
  <pageSetup paperSize="9" scale="92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I27"/>
  <sheetViews>
    <sheetView zoomScaleNormal="100" workbookViewId="0">
      <pane xSplit="1" ySplit="3" topLeftCell="B4" activePane="bottomRight" state="frozen"/>
      <selection activeCell="B10" sqref="B10:H10"/>
      <selection pane="topRight" activeCell="B10" sqref="B10:H10"/>
      <selection pane="bottomLeft" activeCell="B10" sqref="B10:H10"/>
      <selection pane="bottomRight" activeCell="J13" sqref="J13"/>
    </sheetView>
  </sheetViews>
  <sheetFormatPr defaultRowHeight="15" x14ac:dyDescent="0.25"/>
  <cols>
    <col min="1" max="1" width="11.28515625" customWidth="1"/>
    <col min="2" max="2" width="42.42578125" customWidth="1"/>
    <col min="3" max="7" width="11.28515625" customWidth="1"/>
    <col min="8" max="9" width="13.7109375" customWidth="1"/>
  </cols>
  <sheetData>
    <row r="1" spans="1:9" ht="18.75" x14ac:dyDescent="0.3">
      <c r="A1" s="70" t="s">
        <v>73</v>
      </c>
      <c r="B1" s="70"/>
      <c r="C1" s="70"/>
      <c r="D1" s="70"/>
      <c r="E1" s="70"/>
      <c r="F1" s="70"/>
      <c r="G1" s="70"/>
      <c r="H1" s="70"/>
      <c r="I1" s="70"/>
    </row>
    <row r="2" spans="1:9" ht="15" customHeight="1" x14ac:dyDescent="0.25">
      <c r="A2" s="77" t="s">
        <v>0</v>
      </c>
      <c r="B2" s="73" t="s">
        <v>27</v>
      </c>
      <c r="C2" s="73" t="s">
        <v>1</v>
      </c>
      <c r="D2" s="73" t="s">
        <v>2</v>
      </c>
      <c r="E2" s="73"/>
      <c r="F2" s="73"/>
      <c r="G2" s="73" t="s">
        <v>28</v>
      </c>
      <c r="H2" s="73" t="s">
        <v>3</v>
      </c>
      <c r="I2" s="73" t="s">
        <v>47</v>
      </c>
    </row>
    <row r="3" spans="1:9" ht="32.25" customHeight="1" x14ac:dyDescent="0.25">
      <c r="A3" s="78"/>
      <c r="B3" s="73"/>
      <c r="C3" s="73"/>
      <c r="D3" s="26" t="s">
        <v>4</v>
      </c>
      <c r="E3" s="26" t="s">
        <v>5</v>
      </c>
      <c r="F3" s="26" t="s">
        <v>6</v>
      </c>
      <c r="G3" s="73"/>
      <c r="H3" s="73"/>
      <c r="I3" s="73"/>
    </row>
    <row r="4" spans="1:9" ht="31.5" x14ac:dyDescent="0.25">
      <c r="A4" s="74" t="s">
        <v>7</v>
      </c>
      <c r="B4" s="9" t="s">
        <v>156</v>
      </c>
      <c r="C4" s="8">
        <v>150</v>
      </c>
      <c r="D4" s="8">
        <v>2.92</v>
      </c>
      <c r="E4" s="8">
        <v>4.24</v>
      </c>
      <c r="F4" s="8">
        <v>15.6</v>
      </c>
      <c r="G4" s="8">
        <v>112.6</v>
      </c>
      <c r="H4" s="52" t="s">
        <v>163</v>
      </c>
      <c r="I4" s="21">
        <f t="shared" ref="I4:I25" si="0">G4/$G$25</f>
        <v>8.0153758542141226E-2</v>
      </c>
    </row>
    <row r="5" spans="1:9" ht="15.75" x14ac:dyDescent="0.25">
      <c r="A5" s="75"/>
      <c r="B5" s="2" t="s">
        <v>8</v>
      </c>
      <c r="C5" s="8">
        <v>180</v>
      </c>
      <c r="D5" s="8">
        <v>2.85</v>
      </c>
      <c r="E5" s="8">
        <v>2.97</v>
      </c>
      <c r="F5" s="8">
        <v>13.66</v>
      </c>
      <c r="G5" s="8">
        <v>101.8</v>
      </c>
      <c r="H5" s="52" t="s">
        <v>36</v>
      </c>
      <c r="I5" s="21">
        <f t="shared" si="0"/>
        <v>7.2465831435079731E-2</v>
      </c>
    </row>
    <row r="6" spans="1:9" ht="15.75" x14ac:dyDescent="0.25">
      <c r="A6" s="75"/>
      <c r="B6" s="2" t="s">
        <v>76</v>
      </c>
      <c r="C6" s="8">
        <v>20</v>
      </c>
      <c r="D6" s="8">
        <v>0.78</v>
      </c>
      <c r="E6" s="8">
        <v>1.54</v>
      </c>
      <c r="F6" s="8">
        <v>4.7</v>
      </c>
      <c r="G6" s="8">
        <v>36.200000000000003</v>
      </c>
      <c r="H6" s="52" t="s">
        <v>71</v>
      </c>
      <c r="I6" s="21">
        <f t="shared" si="0"/>
        <v>2.5768792710706152E-2</v>
      </c>
    </row>
    <row r="7" spans="1:9" ht="15.75" x14ac:dyDescent="0.25">
      <c r="A7" s="75"/>
      <c r="B7" s="9" t="s">
        <v>74</v>
      </c>
      <c r="C7" s="19">
        <v>6</v>
      </c>
      <c r="D7" s="12">
        <v>3.0000000000000001E-3</v>
      </c>
      <c r="E7" s="12">
        <v>4.9000000000000004</v>
      </c>
      <c r="F7" s="12">
        <v>4.4999999999999998E-2</v>
      </c>
      <c r="G7" s="12">
        <v>44.8</v>
      </c>
      <c r="H7" s="53" t="s">
        <v>75</v>
      </c>
      <c r="I7" s="21">
        <f t="shared" si="0"/>
        <v>3.1890660592255121E-2</v>
      </c>
    </row>
    <row r="8" spans="1:9" ht="18.75" customHeight="1" x14ac:dyDescent="0.25">
      <c r="A8" s="76"/>
      <c r="B8" s="30" t="s">
        <v>23</v>
      </c>
      <c r="C8" s="31">
        <f>SUM(C4:C7)</f>
        <v>356</v>
      </c>
      <c r="D8" s="31">
        <f>SUM(D4:D7)</f>
        <v>6.5529999999999999</v>
      </c>
      <c r="E8" s="31">
        <f>SUM(E4:E7)</f>
        <v>13.65</v>
      </c>
      <c r="F8" s="31">
        <f>SUM(F4:F7)</f>
        <v>34.005000000000003</v>
      </c>
      <c r="G8" s="31">
        <f>SUM(G4:G7)</f>
        <v>295.39999999999998</v>
      </c>
      <c r="H8" s="54"/>
      <c r="I8" s="28">
        <f t="shared" si="0"/>
        <v>0.21027904328018221</v>
      </c>
    </row>
    <row r="9" spans="1:9" ht="33.75" customHeight="1" x14ac:dyDescent="0.25">
      <c r="A9" s="7" t="s">
        <v>29</v>
      </c>
      <c r="B9" s="29" t="s">
        <v>25</v>
      </c>
      <c r="C9" s="27">
        <v>200</v>
      </c>
      <c r="D9" s="27">
        <v>4.2</v>
      </c>
      <c r="E9" s="27">
        <v>4.2</v>
      </c>
      <c r="F9" s="27">
        <v>12.4</v>
      </c>
      <c r="G9" s="27">
        <v>47.5</v>
      </c>
      <c r="H9" s="32"/>
      <c r="I9" s="28">
        <f t="shared" si="0"/>
        <v>3.3812642369020506E-2</v>
      </c>
    </row>
    <row r="10" spans="1:9" ht="36" customHeight="1" x14ac:dyDescent="0.25">
      <c r="A10" s="71" t="s">
        <v>30</v>
      </c>
      <c r="B10" s="9" t="s">
        <v>164</v>
      </c>
      <c r="C10" s="8">
        <v>30</v>
      </c>
      <c r="D10" s="8">
        <v>0.33</v>
      </c>
      <c r="E10" s="8">
        <v>2</v>
      </c>
      <c r="F10" s="8">
        <v>3.8</v>
      </c>
      <c r="G10" s="8">
        <v>32.799999999999997</v>
      </c>
      <c r="H10" s="55" t="s">
        <v>165</v>
      </c>
      <c r="I10" s="21">
        <f t="shared" si="0"/>
        <v>2.3348519362186786E-2</v>
      </c>
    </row>
    <row r="11" spans="1:9" ht="22.5" customHeight="1" x14ac:dyDescent="0.25">
      <c r="A11" s="72"/>
      <c r="B11" s="9" t="s">
        <v>69</v>
      </c>
      <c r="C11" s="8">
        <v>150</v>
      </c>
      <c r="D11" s="8">
        <v>1.45</v>
      </c>
      <c r="E11" s="8">
        <v>2.25</v>
      </c>
      <c r="F11" s="8">
        <v>10.5</v>
      </c>
      <c r="G11" s="8">
        <v>71.8</v>
      </c>
      <c r="H11" s="55" t="s">
        <v>37</v>
      </c>
      <c r="I11" s="21">
        <f t="shared" si="0"/>
        <v>5.1110478359908881E-2</v>
      </c>
    </row>
    <row r="12" spans="1:9" ht="15.75" customHeight="1" x14ac:dyDescent="0.25">
      <c r="A12" s="72"/>
      <c r="B12" s="2" t="s">
        <v>17</v>
      </c>
      <c r="C12" s="8">
        <v>120</v>
      </c>
      <c r="D12" s="8">
        <v>1.89</v>
      </c>
      <c r="E12" s="8">
        <v>3</v>
      </c>
      <c r="F12" s="8">
        <v>11.9</v>
      </c>
      <c r="G12" s="8">
        <v>89.2</v>
      </c>
      <c r="H12" s="52" t="s">
        <v>46</v>
      </c>
      <c r="I12" s="21">
        <f t="shared" si="0"/>
        <v>6.3496583143507979E-2</v>
      </c>
    </row>
    <row r="13" spans="1:9" ht="18" customHeight="1" x14ac:dyDescent="0.25">
      <c r="A13" s="72"/>
      <c r="B13" s="4" t="s">
        <v>55</v>
      </c>
      <c r="C13" s="11">
        <v>60</v>
      </c>
      <c r="D13" s="11">
        <v>9.3000000000000007</v>
      </c>
      <c r="E13" s="11">
        <v>4.0999999999999996</v>
      </c>
      <c r="F13" s="11">
        <v>4.4000000000000004</v>
      </c>
      <c r="G13" s="11">
        <v>101.9</v>
      </c>
      <c r="H13" s="55" t="s">
        <v>40</v>
      </c>
      <c r="I13" s="21">
        <f t="shared" si="0"/>
        <v>7.2537015945330297E-2</v>
      </c>
    </row>
    <row r="14" spans="1:9" ht="15.75" x14ac:dyDescent="0.25">
      <c r="A14" s="72"/>
      <c r="B14" s="4" t="s">
        <v>166</v>
      </c>
      <c r="C14" s="11">
        <v>150</v>
      </c>
      <c r="D14" s="11">
        <v>0.02</v>
      </c>
      <c r="E14" s="11">
        <v>0.02</v>
      </c>
      <c r="F14" s="11">
        <v>11.7</v>
      </c>
      <c r="G14" s="11">
        <v>45.9</v>
      </c>
      <c r="H14" s="52" t="s">
        <v>167</v>
      </c>
      <c r="I14" s="21">
        <f t="shared" si="0"/>
        <v>3.2673690205011388E-2</v>
      </c>
    </row>
    <row r="15" spans="1:9" ht="14.25" customHeight="1" x14ac:dyDescent="0.25">
      <c r="A15" s="72"/>
      <c r="B15" s="1" t="s">
        <v>14</v>
      </c>
      <c r="C15" s="11">
        <v>35</v>
      </c>
      <c r="D15" s="11">
        <v>2.31</v>
      </c>
      <c r="E15" s="11">
        <v>0.42</v>
      </c>
      <c r="F15" s="11">
        <v>14.6</v>
      </c>
      <c r="G15" s="11">
        <v>63.35</v>
      </c>
      <c r="H15" s="55" t="s">
        <v>52</v>
      </c>
      <c r="I15" s="21">
        <f t="shared" si="0"/>
        <v>4.5095387243735768E-2</v>
      </c>
    </row>
    <row r="16" spans="1:9" ht="18" customHeight="1" x14ac:dyDescent="0.25">
      <c r="A16" s="72"/>
      <c r="B16" s="1" t="s">
        <v>15</v>
      </c>
      <c r="C16" s="11">
        <v>15</v>
      </c>
      <c r="D16" s="11">
        <v>1.98</v>
      </c>
      <c r="E16" s="11">
        <v>0.22</v>
      </c>
      <c r="F16" s="11">
        <v>13</v>
      </c>
      <c r="G16" s="11">
        <v>54</v>
      </c>
      <c r="H16" s="55" t="s">
        <v>38</v>
      </c>
      <c r="I16" s="21">
        <f t="shared" si="0"/>
        <v>3.843963553530752E-2</v>
      </c>
    </row>
    <row r="17" spans="1:9" ht="15.75" customHeight="1" x14ac:dyDescent="0.25">
      <c r="A17" s="72"/>
      <c r="B17" s="1" t="s">
        <v>45</v>
      </c>
      <c r="C17" s="11">
        <v>2</v>
      </c>
      <c r="D17" s="11">
        <v>0.1</v>
      </c>
      <c r="E17" s="11">
        <v>0</v>
      </c>
      <c r="F17" s="11">
        <v>0.15</v>
      </c>
      <c r="G17" s="11">
        <v>1.1499999999999999</v>
      </c>
      <c r="H17" s="55" t="s">
        <v>139</v>
      </c>
      <c r="I17" s="21">
        <f t="shared" si="0"/>
        <v>8.1862186788154892E-4</v>
      </c>
    </row>
    <row r="18" spans="1:9" ht="18" customHeight="1" x14ac:dyDescent="0.25">
      <c r="A18" s="79"/>
      <c r="B18" s="35" t="s">
        <v>18</v>
      </c>
      <c r="C18" s="31">
        <f t="shared" ref="C18:F18" si="1">SUM(C10:C17)</f>
        <v>562</v>
      </c>
      <c r="D18" s="31">
        <f t="shared" si="1"/>
        <v>17.380000000000003</v>
      </c>
      <c r="E18" s="31">
        <f t="shared" si="1"/>
        <v>12.01</v>
      </c>
      <c r="F18" s="31">
        <f t="shared" si="1"/>
        <v>70.050000000000011</v>
      </c>
      <c r="G18" s="31">
        <f>SUM(G10:G17)</f>
        <v>460.1</v>
      </c>
      <c r="H18" s="54"/>
      <c r="I18" s="28">
        <f t="shared" si="0"/>
        <v>0.32751993166287019</v>
      </c>
    </row>
    <row r="19" spans="1:9" ht="15.75" x14ac:dyDescent="0.25">
      <c r="A19" s="80" t="s">
        <v>10</v>
      </c>
      <c r="B19" s="6" t="s">
        <v>132</v>
      </c>
      <c r="C19" s="22">
        <v>130</v>
      </c>
      <c r="D19" s="22">
        <v>1.6E-2</v>
      </c>
      <c r="E19" s="22">
        <v>1.4E-2</v>
      </c>
      <c r="F19" s="22">
        <v>0.02</v>
      </c>
      <c r="G19" s="22">
        <v>344.6</v>
      </c>
      <c r="H19" s="52" t="s">
        <v>148</v>
      </c>
      <c r="I19" s="21">
        <f t="shared" si="0"/>
        <v>0.24530182232346243</v>
      </c>
    </row>
    <row r="20" spans="1:9" ht="15.75" x14ac:dyDescent="0.25">
      <c r="A20" s="80"/>
      <c r="B20" s="2" t="s">
        <v>168</v>
      </c>
      <c r="C20" s="8">
        <v>30</v>
      </c>
      <c r="D20" s="8">
        <v>3.12</v>
      </c>
      <c r="E20" s="8">
        <v>1.56</v>
      </c>
      <c r="F20" s="8">
        <v>23</v>
      </c>
      <c r="G20" s="8">
        <v>137</v>
      </c>
      <c r="H20" s="52" t="s">
        <v>92</v>
      </c>
      <c r="I20" s="21">
        <f t="shared" si="0"/>
        <v>9.7522779043280189E-2</v>
      </c>
    </row>
    <row r="21" spans="1:9" ht="15.75" x14ac:dyDescent="0.25">
      <c r="A21" s="80"/>
      <c r="B21" s="9" t="s">
        <v>169</v>
      </c>
      <c r="C21" s="11">
        <v>10</v>
      </c>
      <c r="D21" s="11">
        <v>0.04</v>
      </c>
      <c r="E21" s="11">
        <v>0</v>
      </c>
      <c r="F21" s="11">
        <v>6.6</v>
      </c>
      <c r="G21" s="11">
        <v>25.2</v>
      </c>
      <c r="H21" s="55" t="s">
        <v>104</v>
      </c>
      <c r="I21" s="21">
        <f t="shared" si="0"/>
        <v>1.7938496583143507E-2</v>
      </c>
    </row>
    <row r="22" spans="1:9" ht="15.75" customHeight="1" x14ac:dyDescent="0.25">
      <c r="A22" s="80"/>
      <c r="B22" s="2" t="s">
        <v>15</v>
      </c>
      <c r="C22" s="11">
        <v>15</v>
      </c>
      <c r="D22" s="11">
        <v>1.98</v>
      </c>
      <c r="E22" s="11">
        <v>0.22</v>
      </c>
      <c r="F22" s="11">
        <v>13</v>
      </c>
      <c r="G22" s="11">
        <v>54</v>
      </c>
      <c r="H22" s="55" t="s">
        <v>38</v>
      </c>
      <c r="I22" s="21">
        <f t="shared" si="0"/>
        <v>3.843963553530752E-2</v>
      </c>
    </row>
    <row r="23" spans="1:9" ht="19.5" customHeight="1" x14ac:dyDescent="0.25">
      <c r="A23" s="80"/>
      <c r="B23" s="9" t="s">
        <v>11</v>
      </c>
      <c r="C23" s="11">
        <v>150</v>
      </c>
      <c r="D23" s="11">
        <v>0.03</v>
      </c>
      <c r="E23" s="11">
        <v>0</v>
      </c>
      <c r="F23" s="11">
        <v>10</v>
      </c>
      <c r="G23" s="11">
        <v>41</v>
      </c>
      <c r="H23" s="55" t="s">
        <v>112</v>
      </c>
      <c r="I23" s="21">
        <f t="shared" si="0"/>
        <v>2.9185649202733487E-2</v>
      </c>
    </row>
    <row r="24" spans="1:9" ht="15.75" x14ac:dyDescent="0.25">
      <c r="A24" s="80"/>
      <c r="B24" s="35" t="s">
        <v>18</v>
      </c>
      <c r="C24" s="31">
        <f>SUM(C19:C23)</f>
        <v>335</v>
      </c>
      <c r="D24" s="31">
        <f>SUM(D19:D23)</f>
        <v>5.1860000000000008</v>
      </c>
      <c r="E24" s="31">
        <f>SUM(E19:E23)</f>
        <v>1.794</v>
      </c>
      <c r="F24" s="31">
        <f>SUM(F19:F23)</f>
        <v>52.62</v>
      </c>
      <c r="G24" s="31">
        <f>SUM(G19:G23)</f>
        <v>601.79999999999995</v>
      </c>
      <c r="H24" s="54"/>
      <c r="I24" s="28">
        <f t="shared" si="0"/>
        <v>0.42838838268792712</v>
      </c>
    </row>
    <row r="25" spans="1:9" ht="15.75" x14ac:dyDescent="0.25">
      <c r="A25" s="36"/>
      <c r="B25" s="35" t="s">
        <v>12</v>
      </c>
      <c r="C25" s="31">
        <f>C8+C9+C18+C24</f>
        <v>1453</v>
      </c>
      <c r="D25" s="31">
        <f t="shared" ref="D25:G25" si="2">D8+D9+D18+D24</f>
        <v>33.319000000000003</v>
      </c>
      <c r="E25" s="31">
        <f t="shared" si="2"/>
        <v>31.654</v>
      </c>
      <c r="F25" s="31">
        <f t="shared" si="2"/>
        <v>169.07500000000002</v>
      </c>
      <c r="G25" s="31">
        <f t="shared" si="2"/>
        <v>1404.8</v>
      </c>
      <c r="H25" s="31"/>
      <c r="I25" s="28">
        <f t="shared" si="0"/>
        <v>1</v>
      </c>
    </row>
    <row r="26" spans="1:9" ht="15.75" x14ac:dyDescent="0.25">
      <c r="I26" s="28">
        <f>SUM(I4:I7,I9:I17,I19:I23)</f>
        <v>1</v>
      </c>
    </row>
    <row r="27" spans="1:9" ht="15.75" x14ac:dyDescent="0.25">
      <c r="I27" s="28">
        <f>SUM(I8,I9,I18,I24)</f>
        <v>1</v>
      </c>
    </row>
  </sheetData>
  <mergeCells count="11">
    <mergeCell ref="A1:I1"/>
    <mergeCell ref="A4:A8"/>
    <mergeCell ref="A10:A18"/>
    <mergeCell ref="A19:A24"/>
    <mergeCell ref="G2:G3"/>
    <mergeCell ref="H2:H3"/>
    <mergeCell ref="I2:I3"/>
    <mergeCell ref="A2:A3"/>
    <mergeCell ref="B2:B3"/>
    <mergeCell ref="C2:C3"/>
    <mergeCell ref="D2:F2"/>
  </mergeCells>
  <conditionalFormatting sqref="I26:I27">
    <cfRule type="cellIs" dxfId="7" priority="1" operator="notEqual">
      <formula>1</formula>
    </cfRule>
  </conditionalFormatting>
  <pageMargins left="0.7" right="0.7" top="0.75" bottom="0.75" header="0.3" footer="0.3"/>
  <pageSetup paperSize="9" scale="9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M26"/>
  <sheetViews>
    <sheetView zoomScaleNormal="100" workbookViewId="0">
      <pane xSplit="1" ySplit="3" topLeftCell="B4" activePane="bottomRight" state="frozen"/>
      <selection activeCell="B10" sqref="B10:H10"/>
      <selection pane="topRight" activeCell="B10" sqref="B10:H10"/>
      <selection pane="bottomLeft" activeCell="B10" sqref="B10:H10"/>
      <selection pane="bottomRight" activeCell="M19" sqref="M19"/>
    </sheetView>
  </sheetViews>
  <sheetFormatPr defaultRowHeight="15" x14ac:dyDescent="0.25"/>
  <cols>
    <col min="1" max="1" width="10.7109375" customWidth="1"/>
    <col min="2" max="2" width="40.42578125" customWidth="1"/>
    <col min="3" max="7" width="11.7109375" customWidth="1"/>
    <col min="8" max="9" width="15.28515625" customWidth="1"/>
  </cols>
  <sheetData>
    <row r="1" spans="1:9" ht="18.75" x14ac:dyDescent="0.3">
      <c r="A1" s="70" t="s">
        <v>78</v>
      </c>
      <c r="B1" s="70"/>
      <c r="C1" s="70"/>
      <c r="D1" s="70"/>
      <c r="E1" s="70"/>
      <c r="F1" s="70"/>
      <c r="G1" s="70"/>
      <c r="H1" s="70"/>
      <c r="I1" s="70"/>
    </row>
    <row r="2" spans="1:9" ht="15" customHeight="1" x14ac:dyDescent="0.25">
      <c r="A2" s="82" t="s">
        <v>0</v>
      </c>
      <c r="B2" s="81" t="s">
        <v>27</v>
      </c>
      <c r="C2" s="81" t="s">
        <v>1</v>
      </c>
      <c r="D2" s="81" t="s">
        <v>2</v>
      </c>
      <c r="E2" s="81"/>
      <c r="F2" s="81"/>
      <c r="G2" s="81" t="s">
        <v>28</v>
      </c>
      <c r="H2" s="81" t="s">
        <v>133</v>
      </c>
      <c r="I2" s="81" t="s">
        <v>47</v>
      </c>
    </row>
    <row r="3" spans="1:9" ht="25.5" customHeight="1" x14ac:dyDescent="0.25">
      <c r="A3" s="83"/>
      <c r="B3" s="81"/>
      <c r="C3" s="81"/>
      <c r="D3" s="40" t="s">
        <v>4</v>
      </c>
      <c r="E3" s="40" t="s">
        <v>5</v>
      </c>
      <c r="F3" s="40" t="s">
        <v>6</v>
      </c>
      <c r="G3" s="81"/>
      <c r="H3" s="81"/>
      <c r="I3" s="81"/>
    </row>
    <row r="4" spans="1:9" ht="31.5" x14ac:dyDescent="0.25">
      <c r="A4" s="74" t="s">
        <v>7</v>
      </c>
      <c r="B4" s="9" t="s">
        <v>170</v>
      </c>
      <c r="C4" s="8">
        <v>150</v>
      </c>
      <c r="D4" s="8">
        <v>7.6</v>
      </c>
      <c r="E4" s="8">
        <v>8.8000000000000007</v>
      </c>
      <c r="F4" s="8">
        <v>37</v>
      </c>
      <c r="G4" s="8">
        <v>258</v>
      </c>
      <c r="H4" s="52" t="s">
        <v>115</v>
      </c>
      <c r="I4" s="21">
        <f t="shared" ref="I4:I24" si="0">G4/$G$24</f>
        <v>0.17848371854916262</v>
      </c>
    </row>
    <row r="5" spans="1:9" ht="15.75" x14ac:dyDescent="0.25">
      <c r="A5" s="75"/>
      <c r="B5" s="2" t="s">
        <v>51</v>
      </c>
      <c r="C5" s="8">
        <v>180</v>
      </c>
      <c r="D5" s="8">
        <v>3.5</v>
      </c>
      <c r="E5" s="8">
        <v>3.6</v>
      </c>
      <c r="F5" s="8">
        <v>16.8</v>
      </c>
      <c r="G5" s="8">
        <v>125.5</v>
      </c>
      <c r="H5" s="52" t="s">
        <v>41</v>
      </c>
      <c r="I5" s="21">
        <f t="shared" si="0"/>
        <v>8.6820568519069413E-2</v>
      </c>
    </row>
    <row r="6" spans="1:9" ht="15.75" x14ac:dyDescent="0.25">
      <c r="A6" s="75"/>
      <c r="B6" s="2" t="s">
        <v>76</v>
      </c>
      <c r="C6" s="8">
        <v>20</v>
      </c>
      <c r="D6" s="8">
        <v>0.78</v>
      </c>
      <c r="E6" s="8">
        <v>1.54</v>
      </c>
      <c r="F6" s="8">
        <v>4.7</v>
      </c>
      <c r="G6" s="8">
        <v>36.200000000000003</v>
      </c>
      <c r="H6" s="52" t="s">
        <v>71</v>
      </c>
      <c r="I6" s="21">
        <f t="shared" si="0"/>
        <v>2.5043064385580183E-2</v>
      </c>
    </row>
    <row r="7" spans="1:9" ht="15.75" x14ac:dyDescent="0.25">
      <c r="A7" s="75"/>
      <c r="B7" s="9" t="s">
        <v>74</v>
      </c>
      <c r="C7" s="19">
        <v>6</v>
      </c>
      <c r="D7" s="12">
        <v>3.0000000000000001E-3</v>
      </c>
      <c r="E7" s="12">
        <v>4.9000000000000004</v>
      </c>
      <c r="F7" s="12">
        <v>4.4999999999999998E-2</v>
      </c>
      <c r="G7" s="12">
        <v>44.8</v>
      </c>
      <c r="H7" s="53" t="s">
        <v>75</v>
      </c>
      <c r="I7" s="21">
        <f t="shared" si="0"/>
        <v>3.0992521670552265E-2</v>
      </c>
    </row>
    <row r="8" spans="1:9" ht="15.75" x14ac:dyDescent="0.25">
      <c r="A8" s="75"/>
      <c r="B8" s="3" t="s">
        <v>20</v>
      </c>
      <c r="C8" s="11">
        <v>5</v>
      </c>
      <c r="D8" s="11">
        <v>0.39</v>
      </c>
      <c r="E8" s="11">
        <v>0.4</v>
      </c>
      <c r="F8" s="11">
        <v>0</v>
      </c>
      <c r="G8" s="11">
        <v>5.2</v>
      </c>
      <c r="H8" s="52" t="s">
        <v>35</v>
      </c>
      <c r="I8" s="21">
        <f t="shared" si="0"/>
        <v>3.5973462653319595E-3</v>
      </c>
    </row>
    <row r="9" spans="1:9" ht="18.75" customHeight="1" x14ac:dyDescent="0.25">
      <c r="A9" s="76"/>
      <c r="B9" s="30" t="s">
        <v>23</v>
      </c>
      <c r="C9" s="31">
        <f>SUM(C4:C8)</f>
        <v>361</v>
      </c>
      <c r="D9" s="31">
        <f t="shared" ref="D9:G9" si="1">SUM(D4:D8)</f>
        <v>12.273</v>
      </c>
      <c r="E9" s="31">
        <f t="shared" si="1"/>
        <v>19.240000000000002</v>
      </c>
      <c r="F9" s="31">
        <f t="shared" si="1"/>
        <v>58.545000000000002</v>
      </c>
      <c r="G9" s="31">
        <f t="shared" si="1"/>
        <v>469.7</v>
      </c>
      <c r="H9" s="54"/>
      <c r="I9" s="28">
        <f t="shared" si="0"/>
        <v>0.32493721938969644</v>
      </c>
    </row>
    <row r="10" spans="1:9" ht="24.75" customHeight="1" x14ac:dyDescent="0.25">
      <c r="A10" s="7" t="s">
        <v>29</v>
      </c>
      <c r="B10" s="29" t="s">
        <v>25</v>
      </c>
      <c r="C10" s="27">
        <v>200</v>
      </c>
      <c r="D10" s="27">
        <v>0.8</v>
      </c>
      <c r="E10" s="27">
        <v>0.8</v>
      </c>
      <c r="F10" s="27">
        <v>19.600000000000001</v>
      </c>
      <c r="G10" s="27">
        <v>85.36</v>
      </c>
      <c r="H10" s="32"/>
      <c r="I10" s="28">
        <f t="shared" si="0"/>
        <v>5.9051822540141553E-2</v>
      </c>
    </row>
    <row r="11" spans="1:9" ht="45" customHeight="1" x14ac:dyDescent="0.25">
      <c r="A11" s="71" t="s">
        <v>30</v>
      </c>
      <c r="B11" s="9" t="s">
        <v>123</v>
      </c>
      <c r="C11" s="8">
        <v>50</v>
      </c>
      <c r="D11" s="8">
        <v>0.55000000000000004</v>
      </c>
      <c r="E11" s="8">
        <v>2.0499999999999998</v>
      </c>
      <c r="F11" s="8">
        <v>3.65</v>
      </c>
      <c r="G11" s="8">
        <v>36</v>
      </c>
      <c r="H11" s="55" t="s">
        <v>153</v>
      </c>
      <c r="I11" s="21">
        <f t="shared" si="0"/>
        <v>2.4904704913836642E-2</v>
      </c>
    </row>
    <row r="12" spans="1:9" ht="26.25" customHeight="1" x14ac:dyDescent="0.25">
      <c r="A12" s="72" t="s">
        <v>30</v>
      </c>
      <c r="B12" s="10" t="s">
        <v>140</v>
      </c>
      <c r="C12" s="17">
        <v>150</v>
      </c>
      <c r="D12" s="12">
        <v>5.58</v>
      </c>
      <c r="E12" s="12">
        <v>2.94</v>
      </c>
      <c r="F12" s="12">
        <v>8.4</v>
      </c>
      <c r="G12" s="12">
        <v>88.2</v>
      </c>
      <c r="H12" s="52" t="s">
        <v>131</v>
      </c>
      <c r="I12" s="21">
        <f t="shared" si="0"/>
        <v>6.101652703889978E-2</v>
      </c>
    </row>
    <row r="13" spans="1:9" ht="15.75" x14ac:dyDescent="0.25">
      <c r="A13" s="72"/>
      <c r="B13" s="9" t="s">
        <v>118</v>
      </c>
      <c r="C13" s="8">
        <v>60</v>
      </c>
      <c r="D13" s="8">
        <v>11.2</v>
      </c>
      <c r="E13" s="8">
        <v>3.4</v>
      </c>
      <c r="F13" s="8">
        <v>2.2000000000000002</v>
      </c>
      <c r="G13" s="8">
        <v>92.6</v>
      </c>
      <c r="H13" s="52" t="s">
        <v>126</v>
      </c>
      <c r="I13" s="21">
        <f t="shared" si="0"/>
        <v>6.4060435417257588E-2</v>
      </c>
    </row>
    <row r="14" spans="1:9" ht="20.25" customHeight="1" x14ac:dyDescent="0.25">
      <c r="A14" s="72"/>
      <c r="B14" s="9" t="s">
        <v>119</v>
      </c>
      <c r="C14" s="8">
        <v>120</v>
      </c>
      <c r="D14" s="8">
        <v>2.25</v>
      </c>
      <c r="E14" s="8">
        <v>4.5</v>
      </c>
      <c r="F14" s="8">
        <v>11.52</v>
      </c>
      <c r="G14" s="8">
        <v>86.7</v>
      </c>
      <c r="H14" s="52" t="s">
        <v>120</v>
      </c>
      <c r="I14" s="21">
        <f t="shared" si="0"/>
        <v>5.9978831000823248E-2</v>
      </c>
    </row>
    <row r="15" spans="1:9" ht="17.25" customHeight="1" x14ac:dyDescent="0.25">
      <c r="A15" s="72"/>
      <c r="B15" s="9" t="s">
        <v>26</v>
      </c>
      <c r="C15" s="8">
        <v>150</v>
      </c>
      <c r="D15" s="8">
        <v>0.14000000000000001</v>
      </c>
      <c r="E15" s="8">
        <v>0</v>
      </c>
      <c r="F15" s="8">
        <v>15.1</v>
      </c>
      <c r="G15" s="8">
        <v>65.5</v>
      </c>
      <c r="H15" s="52" t="s">
        <v>42</v>
      </c>
      <c r="I15" s="21">
        <f t="shared" si="0"/>
        <v>4.5312726996008336E-2</v>
      </c>
    </row>
    <row r="16" spans="1:9" ht="15.75" x14ac:dyDescent="0.25">
      <c r="A16" s="72"/>
      <c r="B16" s="1" t="s">
        <v>14</v>
      </c>
      <c r="C16" s="11">
        <v>35</v>
      </c>
      <c r="D16" s="11">
        <v>2.31</v>
      </c>
      <c r="E16" s="11">
        <v>0.42</v>
      </c>
      <c r="F16" s="11">
        <v>14.6</v>
      </c>
      <c r="G16" s="11">
        <v>63.35</v>
      </c>
      <c r="H16" s="55" t="s">
        <v>52</v>
      </c>
      <c r="I16" s="21">
        <f t="shared" si="0"/>
        <v>4.3825362674765313E-2</v>
      </c>
    </row>
    <row r="17" spans="1:13" ht="21" customHeight="1" x14ac:dyDescent="0.25">
      <c r="A17" s="72"/>
      <c r="B17" s="1" t="s">
        <v>15</v>
      </c>
      <c r="C17" s="11">
        <v>15</v>
      </c>
      <c r="D17" s="11">
        <v>1.98</v>
      </c>
      <c r="E17" s="11">
        <v>0.22</v>
      </c>
      <c r="F17" s="11">
        <v>13</v>
      </c>
      <c r="G17" s="11">
        <v>54</v>
      </c>
      <c r="H17" s="55" t="s">
        <v>38</v>
      </c>
      <c r="I17" s="21">
        <f t="shared" si="0"/>
        <v>3.7357057370754967E-2</v>
      </c>
    </row>
    <row r="18" spans="1:13" ht="20.25" customHeight="1" x14ac:dyDescent="0.25">
      <c r="A18" s="72"/>
      <c r="B18" s="32" t="s">
        <v>18</v>
      </c>
      <c r="C18" s="31">
        <f t="shared" ref="C18:F18" si="2">SUM(C11:C17)</f>
        <v>580</v>
      </c>
      <c r="D18" s="31">
        <f t="shared" si="2"/>
        <v>24.009999999999998</v>
      </c>
      <c r="E18" s="31">
        <f t="shared" si="2"/>
        <v>13.530000000000001</v>
      </c>
      <c r="F18" s="31">
        <f t="shared" si="2"/>
        <v>68.47</v>
      </c>
      <c r="G18" s="31">
        <f>SUM(G11:G17)</f>
        <v>486.35</v>
      </c>
      <c r="H18" s="56"/>
      <c r="I18" s="28">
        <f t="shared" si="0"/>
        <v>0.33645564541234591</v>
      </c>
      <c r="M18" t="s">
        <v>31</v>
      </c>
    </row>
    <row r="19" spans="1:13" ht="20.25" customHeight="1" x14ac:dyDescent="0.25">
      <c r="A19" s="74" t="s">
        <v>10</v>
      </c>
      <c r="B19" s="6" t="s">
        <v>64</v>
      </c>
      <c r="C19" s="8">
        <v>130</v>
      </c>
      <c r="D19" s="8">
        <v>0.1</v>
      </c>
      <c r="E19" s="8">
        <v>0.1</v>
      </c>
      <c r="F19" s="8">
        <v>0.2</v>
      </c>
      <c r="G19" s="8">
        <v>208.2</v>
      </c>
      <c r="H19" s="60" t="s">
        <v>147</v>
      </c>
      <c r="I19" s="21">
        <f t="shared" si="0"/>
        <v>0.1440322100850219</v>
      </c>
    </row>
    <row r="20" spans="1:13" ht="15.75" x14ac:dyDescent="0.25">
      <c r="A20" s="75"/>
      <c r="B20" s="2" t="s">
        <v>65</v>
      </c>
      <c r="C20" s="8">
        <v>150</v>
      </c>
      <c r="D20" s="8">
        <v>0</v>
      </c>
      <c r="E20" s="8">
        <v>0</v>
      </c>
      <c r="F20" s="8">
        <v>8.8000000000000007</v>
      </c>
      <c r="G20" s="8">
        <v>36.9</v>
      </c>
      <c r="H20" s="52" t="s">
        <v>67</v>
      </c>
      <c r="I20" s="21">
        <f t="shared" si="0"/>
        <v>2.5527322536682558E-2</v>
      </c>
    </row>
    <row r="21" spans="1:13" ht="17.25" customHeight="1" x14ac:dyDescent="0.25">
      <c r="A21" s="75"/>
      <c r="B21" s="2" t="s">
        <v>15</v>
      </c>
      <c r="C21" s="11">
        <v>15</v>
      </c>
      <c r="D21" s="11">
        <v>1.98</v>
      </c>
      <c r="E21" s="11">
        <v>0.22</v>
      </c>
      <c r="F21" s="11">
        <v>13</v>
      </c>
      <c r="G21" s="11">
        <v>54</v>
      </c>
      <c r="H21" s="55" t="s">
        <v>38</v>
      </c>
      <c r="I21" s="21">
        <f t="shared" si="0"/>
        <v>3.7357057370754967E-2</v>
      </c>
    </row>
    <row r="22" spans="1:13" ht="19.5" customHeight="1" x14ac:dyDescent="0.25">
      <c r="A22" s="75"/>
      <c r="B22" s="2" t="s">
        <v>102</v>
      </c>
      <c r="C22" s="8">
        <v>25</v>
      </c>
      <c r="D22" s="8">
        <v>0.96</v>
      </c>
      <c r="E22" s="8">
        <v>0.84</v>
      </c>
      <c r="F22" s="8">
        <v>24.2</v>
      </c>
      <c r="G22" s="8">
        <v>105</v>
      </c>
      <c r="H22" s="52" t="s">
        <v>138</v>
      </c>
      <c r="I22" s="21">
        <f t="shared" si="0"/>
        <v>7.263872266535687E-2</v>
      </c>
    </row>
    <row r="23" spans="1:13" ht="15.75" x14ac:dyDescent="0.25">
      <c r="A23" s="76"/>
      <c r="B23" s="30" t="s">
        <v>18</v>
      </c>
      <c r="C23" s="31">
        <f t="shared" ref="C23:F23" si="3">SUM(C19:C22)</f>
        <v>320</v>
      </c>
      <c r="D23" s="31">
        <f t="shared" si="3"/>
        <v>3.04</v>
      </c>
      <c r="E23" s="31">
        <f t="shared" si="3"/>
        <v>1.1599999999999999</v>
      </c>
      <c r="F23" s="31">
        <f t="shared" si="3"/>
        <v>46.2</v>
      </c>
      <c r="G23" s="31">
        <f>SUM(G19:G22)</f>
        <v>404.1</v>
      </c>
      <c r="H23" s="33"/>
      <c r="I23" s="28">
        <f t="shared" si="0"/>
        <v>0.27955531265781636</v>
      </c>
    </row>
    <row r="24" spans="1:13" ht="15.75" x14ac:dyDescent="0.25">
      <c r="A24" s="34"/>
      <c r="B24" s="30" t="s">
        <v>12</v>
      </c>
      <c r="C24" s="31">
        <f>C9+C10+C18+C23</f>
        <v>1461</v>
      </c>
      <c r="D24" s="31">
        <f t="shared" ref="D24:G24" si="4">D9+D10+D18+D23</f>
        <v>40.122999999999998</v>
      </c>
      <c r="E24" s="31">
        <f t="shared" si="4"/>
        <v>34.730000000000004</v>
      </c>
      <c r="F24" s="31">
        <f t="shared" si="4"/>
        <v>192.815</v>
      </c>
      <c r="G24" s="31">
        <f t="shared" si="4"/>
        <v>1445.5099999999998</v>
      </c>
      <c r="H24" s="33"/>
      <c r="I24" s="28">
        <f t="shared" si="0"/>
        <v>1</v>
      </c>
    </row>
    <row r="25" spans="1:13" ht="15.75" x14ac:dyDescent="0.25">
      <c r="A25" s="5"/>
      <c r="I25" s="28">
        <f>SUM(I4:I8,I10:I17,I19:I22)</f>
        <v>1.0000000000000002</v>
      </c>
    </row>
    <row r="26" spans="1:13" ht="15.75" x14ac:dyDescent="0.25">
      <c r="A26" s="5"/>
      <c r="I26" s="28">
        <f>SUM(I9,I10,I18,I23)</f>
        <v>1.0000000000000002</v>
      </c>
    </row>
  </sheetData>
  <mergeCells count="11">
    <mergeCell ref="A1:I1"/>
    <mergeCell ref="A11:A18"/>
    <mergeCell ref="A19:A23"/>
    <mergeCell ref="H2:H3"/>
    <mergeCell ref="I2:I3"/>
    <mergeCell ref="A2:A3"/>
    <mergeCell ref="B2:B3"/>
    <mergeCell ref="C2:C3"/>
    <mergeCell ref="D2:F2"/>
    <mergeCell ref="G2:G3"/>
    <mergeCell ref="A4:A9"/>
  </mergeCells>
  <conditionalFormatting sqref="I25:I26">
    <cfRule type="cellIs" dxfId="6" priority="1" operator="notEqual">
      <formula>1</formula>
    </cfRule>
  </conditionalFormatting>
  <pageMargins left="0.7" right="0.7" top="0.75" bottom="0.75" header="0.3" footer="0.3"/>
  <pageSetup paperSize="9" scale="74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J25"/>
  <sheetViews>
    <sheetView zoomScaleNormal="100" workbookViewId="0">
      <pane xSplit="1" ySplit="3" topLeftCell="B4" activePane="bottomRight" state="frozen"/>
      <selection activeCell="B10" sqref="B10:H10"/>
      <selection pane="topRight" activeCell="B10" sqref="B10:H10"/>
      <selection pane="bottomLeft" activeCell="B10" sqref="B10:H10"/>
      <selection pane="bottomRight" activeCell="B18" sqref="B18"/>
    </sheetView>
  </sheetViews>
  <sheetFormatPr defaultRowHeight="15" x14ac:dyDescent="0.25"/>
  <cols>
    <col min="1" max="1" width="12.5703125" customWidth="1"/>
    <col min="2" max="2" width="50.7109375" bestFit="1" customWidth="1"/>
    <col min="3" max="7" width="9.7109375" customWidth="1"/>
    <col min="8" max="9" width="14.28515625" customWidth="1"/>
  </cols>
  <sheetData>
    <row r="1" spans="1:10" ht="21" customHeight="1" x14ac:dyDescent="0.3">
      <c r="A1" s="70" t="s">
        <v>79</v>
      </c>
      <c r="B1" s="70"/>
      <c r="C1" s="70"/>
      <c r="D1" s="70"/>
      <c r="E1" s="70"/>
      <c r="F1" s="70"/>
      <c r="G1" s="70"/>
      <c r="H1" s="70"/>
      <c r="I1" s="70"/>
    </row>
    <row r="2" spans="1:10" ht="21" customHeight="1" x14ac:dyDescent="0.25">
      <c r="A2" s="77" t="s">
        <v>0</v>
      </c>
      <c r="B2" s="73" t="s">
        <v>27</v>
      </c>
      <c r="C2" s="73" t="s">
        <v>1</v>
      </c>
      <c r="D2" s="73" t="s">
        <v>2</v>
      </c>
      <c r="E2" s="73"/>
      <c r="F2" s="73"/>
      <c r="G2" s="73" t="s">
        <v>28</v>
      </c>
      <c r="H2" s="73" t="s">
        <v>3</v>
      </c>
      <c r="I2" s="73" t="s">
        <v>47</v>
      </c>
    </row>
    <row r="3" spans="1:10" ht="21" customHeight="1" x14ac:dyDescent="0.25">
      <c r="A3" s="78"/>
      <c r="B3" s="73"/>
      <c r="C3" s="73"/>
      <c r="D3" s="26" t="s">
        <v>4</v>
      </c>
      <c r="E3" s="26" t="s">
        <v>5</v>
      </c>
      <c r="F3" s="26" t="s">
        <v>6</v>
      </c>
      <c r="G3" s="73"/>
      <c r="H3" s="73"/>
      <c r="I3" s="73"/>
    </row>
    <row r="4" spans="1:10" ht="21" customHeight="1" x14ac:dyDescent="0.25">
      <c r="A4" s="74" t="s">
        <v>7</v>
      </c>
      <c r="B4" s="9" t="s">
        <v>19</v>
      </c>
      <c r="C4" s="8">
        <v>150</v>
      </c>
      <c r="D4" s="8">
        <v>3.42</v>
      </c>
      <c r="E4" s="8">
        <v>4.4800000000000004</v>
      </c>
      <c r="F4" s="8">
        <v>15.7</v>
      </c>
      <c r="G4" s="8">
        <v>126.4</v>
      </c>
      <c r="H4" s="52" t="s">
        <v>89</v>
      </c>
      <c r="I4" s="21">
        <f t="shared" ref="I4:I11" si="0">G4/$G$23</f>
        <v>9.4195500376334881E-2</v>
      </c>
    </row>
    <row r="5" spans="1:10" ht="21" customHeight="1" x14ac:dyDescent="0.25">
      <c r="A5" s="75"/>
      <c r="B5" s="2" t="s">
        <v>8</v>
      </c>
      <c r="C5" s="8">
        <v>180</v>
      </c>
      <c r="D5" s="8">
        <v>2.86</v>
      </c>
      <c r="E5" s="8">
        <v>2.97</v>
      </c>
      <c r="F5" s="8">
        <v>13.6</v>
      </c>
      <c r="G5" s="8">
        <v>99.7</v>
      </c>
      <c r="H5" s="52" t="s">
        <v>36</v>
      </c>
      <c r="I5" s="21">
        <f t="shared" si="0"/>
        <v>7.4298191356966678E-2</v>
      </c>
    </row>
    <row r="6" spans="1:10" ht="21" customHeight="1" x14ac:dyDescent="0.25">
      <c r="A6" s="75"/>
      <c r="B6" s="2" t="s">
        <v>76</v>
      </c>
      <c r="C6" s="8">
        <v>20</v>
      </c>
      <c r="D6" s="8">
        <v>0.78</v>
      </c>
      <c r="E6" s="8">
        <v>1.54</v>
      </c>
      <c r="F6" s="8">
        <v>4.7</v>
      </c>
      <c r="G6" s="8">
        <v>36.200000000000003</v>
      </c>
      <c r="H6" s="52" t="s">
        <v>71</v>
      </c>
      <c r="I6" s="21">
        <f t="shared" si="0"/>
        <v>2.6976875898918694E-2</v>
      </c>
    </row>
    <row r="7" spans="1:10" ht="21" customHeight="1" x14ac:dyDescent="0.25">
      <c r="A7" s="75"/>
      <c r="B7" s="3" t="s">
        <v>74</v>
      </c>
      <c r="C7" s="11">
        <v>6</v>
      </c>
      <c r="D7" s="11">
        <v>3.0000000000000001E-3</v>
      </c>
      <c r="E7" s="11">
        <v>4.9000000000000004</v>
      </c>
      <c r="F7" s="11">
        <v>4.4999999999999998E-2</v>
      </c>
      <c r="G7" s="11">
        <v>44.8</v>
      </c>
      <c r="H7" s="52" t="s">
        <v>75</v>
      </c>
      <c r="I7" s="21">
        <f t="shared" si="0"/>
        <v>3.3385746968827547E-2</v>
      </c>
    </row>
    <row r="8" spans="1:10" ht="21" customHeight="1" x14ac:dyDescent="0.25">
      <c r="A8" s="76"/>
      <c r="B8" s="30" t="s">
        <v>23</v>
      </c>
      <c r="C8" s="31">
        <f>SUM(C4:C7)</f>
        <v>356</v>
      </c>
      <c r="D8" s="31">
        <f>SUM(D4:D7)</f>
        <v>7.0629999999999997</v>
      </c>
      <c r="E8" s="31">
        <f>SUM(E4:E7)</f>
        <v>13.890000000000002</v>
      </c>
      <c r="F8" s="31">
        <f>SUM(F4:F7)</f>
        <v>34.045000000000002</v>
      </c>
      <c r="G8" s="31">
        <f>SUM(G4:G7)</f>
        <v>307.10000000000002</v>
      </c>
      <c r="H8" s="54"/>
      <c r="I8" s="28">
        <f t="shared" si="0"/>
        <v>0.22885631460104783</v>
      </c>
    </row>
    <row r="9" spans="1:10" ht="21" customHeight="1" x14ac:dyDescent="0.25">
      <c r="A9" s="7" t="s">
        <v>29</v>
      </c>
      <c r="B9" s="29" t="s">
        <v>25</v>
      </c>
      <c r="C9" s="27">
        <v>200</v>
      </c>
      <c r="D9" s="27">
        <v>0.8</v>
      </c>
      <c r="E9" s="27">
        <v>0.8</v>
      </c>
      <c r="F9" s="27">
        <v>19.600000000000001</v>
      </c>
      <c r="G9" s="27">
        <v>85.36</v>
      </c>
      <c r="H9" s="32"/>
      <c r="I9" s="28">
        <f t="shared" si="0"/>
        <v>6.3611771456676777E-2</v>
      </c>
    </row>
    <row r="10" spans="1:10" ht="33" customHeight="1" x14ac:dyDescent="0.25">
      <c r="A10" s="84" t="s">
        <v>30</v>
      </c>
      <c r="B10" s="9" t="s">
        <v>150</v>
      </c>
      <c r="C10" s="8">
        <v>30</v>
      </c>
      <c r="D10" s="8">
        <v>0.67</v>
      </c>
      <c r="E10" s="8">
        <v>4.5599999999999996</v>
      </c>
      <c r="F10" s="8">
        <v>2.0760000000000001</v>
      </c>
      <c r="G10" s="8">
        <v>50.7</v>
      </c>
      <c r="H10" s="55" t="s">
        <v>151</v>
      </c>
      <c r="I10" s="21">
        <f t="shared" si="0"/>
        <v>3.7782530609811543E-2</v>
      </c>
    </row>
    <row r="11" spans="1:10" ht="21" customHeight="1" x14ac:dyDescent="0.25">
      <c r="A11" s="84"/>
      <c r="B11" s="9" t="s">
        <v>171</v>
      </c>
      <c r="C11" s="8">
        <v>150</v>
      </c>
      <c r="D11" s="8">
        <v>0.97</v>
      </c>
      <c r="E11" s="8">
        <v>2.2799999999999998</v>
      </c>
      <c r="F11" s="8">
        <v>5.0999999999999996</v>
      </c>
      <c r="G11" s="8">
        <v>46.48</v>
      </c>
      <c r="H11" s="52" t="s">
        <v>81</v>
      </c>
      <c r="I11" s="21">
        <f t="shared" si="0"/>
        <v>3.4637712480158581E-2</v>
      </c>
      <c r="J11" t="s">
        <v>31</v>
      </c>
    </row>
    <row r="12" spans="1:10" ht="21" customHeight="1" x14ac:dyDescent="0.25">
      <c r="A12" s="84"/>
      <c r="B12" s="23" t="s">
        <v>48</v>
      </c>
      <c r="C12" s="17">
        <v>120</v>
      </c>
      <c r="D12" s="12">
        <v>3.38</v>
      </c>
      <c r="E12" s="12">
        <v>2.64</v>
      </c>
      <c r="F12" s="12">
        <v>23.3</v>
      </c>
      <c r="G12" s="12">
        <v>138.6</v>
      </c>
      <c r="H12" s="52" t="s">
        <v>49</v>
      </c>
      <c r="I12" s="21">
        <f>G12/G23</f>
        <v>0.10328715468481024</v>
      </c>
    </row>
    <row r="13" spans="1:10" ht="21" customHeight="1" x14ac:dyDescent="0.25">
      <c r="A13" s="84"/>
      <c r="B13" s="4" t="s">
        <v>83</v>
      </c>
      <c r="C13" s="11">
        <v>60</v>
      </c>
      <c r="D13" s="11">
        <v>1.1399999999999999</v>
      </c>
      <c r="E13" s="11">
        <v>2.31</v>
      </c>
      <c r="F13" s="11">
        <v>3.15</v>
      </c>
      <c r="G13" s="11">
        <v>85.4</v>
      </c>
      <c r="H13" s="55" t="s">
        <v>84</v>
      </c>
      <c r="I13" s="21">
        <f t="shared" ref="I13:I23" si="1">G13/$G$23</f>
        <v>6.3641580159327527E-2</v>
      </c>
    </row>
    <row r="14" spans="1:10" ht="21" customHeight="1" x14ac:dyDescent="0.25">
      <c r="A14" s="84"/>
      <c r="B14" s="9" t="s">
        <v>13</v>
      </c>
      <c r="C14" s="8">
        <v>150</v>
      </c>
      <c r="D14" s="8">
        <v>0.75</v>
      </c>
      <c r="E14" s="8">
        <v>0</v>
      </c>
      <c r="F14" s="8">
        <v>27.4</v>
      </c>
      <c r="G14" s="8">
        <v>108</v>
      </c>
      <c r="H14" s="52" t="s">
        <v>43</v>
      </c>
      <c r="I14" s="21">
        <f t="shared" si="1"/>
        <v>8.0483497156994988E-2</v>
      </c>
    </row>
    <row r="15" spans="1:10" ht="21" customHeight="1" x14ac:dyDescent="0.25">
      <c r="A15" s="84"/>
      <c r="B15" s="1" t="s">
        <v>14</v>
      </c>
      <c r="C15" s="11">
        <v>35</v>
      </c>
      <c r="D15" s="11">
        <v>2.31</v>
      </c>
      <c r="E15" s="11">
        <v>0.42</v>
      </c>
      <c r="F15" s="11">
        <v>14.6</v>
      </c>
      <c r="G15" s="11">
        <v>63.35</v>
      </c>
      <c r="H15" s="55" t="s">
        <v>52</v>
      </c>
      <c r="I15" s="21">
        <f t="shared" si="1"/>
        <v>4.7209532823107712E-2</v>
      </c>
    </row>
    <row r="16" spans="1:10" ht="21" customHeight="1" x14ac:dyDescent="0.25">
      <c r="A16" s="84"/>
      <c r="B16" s="1" t="s">
        <v>15</v>
      </c>
      <c r="C16" s="11">
        <v>15</v>
      </c>
      <c r="D16" s="11">
        <v>1.98</v>
      </c>
      <c r="E16" s="11">
        <v>0.22</v>
      </c>
      <c r="F16" s="11">
        <v>13</v>
      </c>
      <c r="G16" s="11">
        <v>54</v>
      </c>
      <c r="H16" s="55" t="s">
        <v>38</v>
      </c>
      <c r="I16" s="21">
        <f t="shared" si="1"/>
        <v>4.0241748578497494E-2</v>
      </c>
    </row>
    <row r="17" spans="1:9" ht="21" customHeight="1" x14ac:dyDescent="0.25">
      <c r="A17" s="84"/>
      <c r="B17" s="30" t="s">
        <v>23</v>
      </c>
      <c r="C17" s="31">
        <f>SUM(C10:C16)</f>
        <v>560</v>
      </c>
      <c r="D17" s="31">
        <f>SUM(D10:D16)</f>
        <v>11.2</v>
      </c>
      <c r="E17" s="31">
        <f>SUM(E10:E16)</f>
        <v>12.430000000000001</v>
      </c>
      <c r="F17" s="31">
        <f>SUM(F10:F16)</f>
        <v>88.625999999999991</v>
      </c>
      <c r="G17" s="31">
        <f>SUM(G10:G16)</f>
        <v>546.53</v>
      </c>
      <c r="H17" s="54"/>
      <c r="I17" s="28">
        <f t="shared" si="1"/>
        <v>0.40728375649270804</v>
      </c>
    </row>
    <row r="18" spans="1:9" ht="21" customHeight="1" x14ac:dyDescent="0.25">
      <c r="A18" s="71" t="s">
        <v>10</v>
      </c>
      <c r="B18" s="2" t="s">
        <v>124</v>
      </c>
      <c r="C18" s="17">
        <v>180</v>
      </c>
      <c r="D18" s="17">
        <v>3.13</v>
      </c>
      <c r="E18" s="17">
        <v>4</v>
      </c>
      <c r="F18" s="17">
        <v>11.6</v>
      </c>
      <c r="G18" s="17">
        <v>103.9</v>
      </c>
      <c r="H18" s="52" t="s">
        <v>88</v>
      </c>
      <c r="I18" s="21">
        <f t="shared" si="1"/>
        <v>7.7428105135294259E-2</v>
      </c>
    </row>
    <row r="19" spans="1:9" ht="17.25" customHeight="1" x14ac:dyDescent="0.25">
      <c r="A19" s="72"/>
      <c r="B19" s="24" t="s">
        <v>61</v>
      </c>
      <c r="C19" s="11">
        <v>70</v>
      </c>
      <c r="D19" s="11">
        <v>4.59</v>
      </c>
      <c r="E19" s="11">
        <v>4.2</v>
      </c>
      <c r="F19" s="11">
        <v>38.4</v>
      </c>
      <c r="G19" s="11">
        <v>204</v>
      </c>
      <c r="H19" s="55" t="s">
        <v>62</v>
      </c>
      <c r="I19" s="21">
        <f t="shared" si="1"/>
        <v>0.15202438351876832</v>
      </c>
    </row>
    <row r="20" spans="1:9" ht="21" customHeight="1" x14ac:dyDescent="0.25">
      <c r="A20" s="72"/>
      <c r="B20" s="9" t="s">
        <v>11</v>
      </c>
      <c r="C20" s="11">
        <v>150</v>
      </c>
      <c r="D20" s="11">
        <v>0.03</v>
      </c>
      <c r="E20" s="11">
        <v>0</v>
      </c>
      <c r="F20" s="11">
        <v>10</v>
      </c>
      <c r="G20" s="11">
        <v>41</v>
      </c>
      <c r="H20" s="55" t="s">
        <v>112</v>
      </c>
      <c r="I20" s="21">
        <f t="shared" si="1"/>
        <v>3.0553920217007358E-2</v>
      </c>
    </row>
    <row r="21" spans="1:9" ht="21" customHeight="1" x14ac:dyDescent="0.25">
      <c r="A21" s="72"/>
      <c r="B21" s="2" t="s">
        <v>15</v>
      </c>
      <c r="C21" s="11">
        <v>15</v>
      </c>
      <c r="D21" s="11">
        <v>1.98</v>
      </c>
      <c r="E21" s="11">
        <v>0.22</v>
      </c>
      <c r="F21" s="11">
        <v>13</v>
      </c>
      <c r="G21" s="11">
        <v>54</v>
      </c>
      <c r="H21" s="55" t="s">
        <v>38</v>
      </c>
      <c r="I21" s="21">
        <f t="shared" si="1"/>
        <v>4.0241748578497494E-2</v>
      </c>
    </row>
    <row r="22" spans="1:9" ht="21" customHeight="1" x14ac:dyDescent="0.25">
      <c r="A22" s="72"/>
      <c r="B22" s="30" t="s">
        <v>18</v>
      </c>
      <c r="C22" s="31">
        <f>SUM(C18:C21)</f>
        <v>415</v>
      </c>
      <c r="D22" s="31">
        <f>SUM(D18:D21)</f>
        <v>9.73</v>
      </c>
      <c r="E22" s="31">
        <f>SUM(E18:E21)</f>
        <v>8.42</v>
      </c>
      <c r="F22" s="31">
        <f>SUM(F18:F21)</f>
        <v>73</v>
      </c>
      <c r="G22" s="31">
        <f>SUM(G18:G21)</f>
        <v>402.9</v>
      </c>
      <c r="H22" s="33"/>
      <c r="I22" s="28">
        <f t="shared" si="1"/>
        <v>0.3002481574495674</v>
      </c>
    </row>
    <row r="23" spans="1:9" ht="21" customHeight="1" x14ac:dyDescent="0.25">
      <c r="A23" s="39"/>
      <c r="B23" s="30" t="s">
        <v>12</v>
      </c>
      <c r="C23" s="31">
        <f>SUM(C8,C9,C17,C22)</f>
        <v>1531</v>
      </c>
      <c r="D23" s="31">
        <f>SUM(D8,D9,D17,D22)</f>
        <v>28.792999999999999</v>
      </c>
      <c r="E23" s="31">
        <f>SUM(E8,E9,E17,E22)</f>
        <v>35.540000000000006</v>
      </c>
      <c r="F23" s="31">
        <f>SUM(F8,F9,F17,F22)</f>
        <v>215.27099999999999</v>
      </c>
      <c r="G23" s="31">
        <f>SUM(G8,G9,G17,G22)</f>
        <v>1341.8899999999999</v>
      </c>
      <c r="H23" s="33"/>
      <c r="I23" s="28">
        <f t="shared" si="1"/>
        <v>1</v>
      </c>
    </row>
    <row r="24" spans="1:9" ht="21" customHeight="1" x14ac:dyDescent="0.25">
      <c r="I24" s="28">
        <f>SUM(I4:I7,I9:I16,I18:I21)</f>
        <v>1</v>
      </c>
    </row>
    <row r="25" spans="1:9" ht="21" customHeight="1" x14ac:dyDescent="0.25">
      <c r="I25" s="28">
        <f>SUM(I8:I9,I17,I22)</f>
        <v>1</v>
      </c>
    </row>
  </sheetData>
  <mergeCells count="11">
    <mergeCell ref="A1:I1"/>
    <mergeCell ref="G2:G3"/>
    <mergeCell ref="H2:H3"/>
    <mergeCell ref="I2:I3"/>
    <mergeCell ref="A10:A17"/>
    <mergeCell ref="D2:F2"/>
    <mergeCell ref="A18:A22"/>
    <mergeCell ref="A4:A8"/>
    <mergeCell ref="A2:A3"/>
    <mergeCell ref="B2:B3"/>
    <mergeCell ref="C2:C3"/>
  </mergeCells>
  <conditionalFormatting sqref="I24:I25">
    <cfRule type="cellIs" dxfId="5" priority="1" operator="notEqual">
      <formula>1</formula>
    </cfRule>
  </conditionalFormatting>
  <pageMargins left="0.7" right="0.7" top="0.75" bottom="0.75" header="0.3" footer="0.3"/>
  <pageSetup paperSize="9" scale="87" fitToHeight="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I27"/>
  <sheetViews>
    <sheetView zoomScaleNormal="100" workbookViewId="0">
      <pane xSplit="1" ySplit="3" topLeftCell="B4" activePane="bottomRight" state="frozen"/>
      <selection activeCell="B10" sqref="B10:H10"/>
      <selection pane="topRight" activeCell="B10" sqref="B10:H10"/>
      <selection pane="bottomLeft" activeCell="B10" sqref="B10:H10"/>
      <selection pane="bottomRight" activeCell="B15" sqref="B15:H15"/>
    </sheetView>
  </sheetViews>
  <sheetFormatPr defaultRowHeight="15" x14ac:dyDescent="0.25"/>
  <cols>
    <col min="1" max="1" width="12.42578125" customWidth="1"/>
    <col min="2" max="2" width="42.28515625" customWidth="1"/>
    <col min="3" max="7" width="12" customWidth="1"/>
    <col min="8" max="9" width="14.42578125" customWidth="1"/>
  </cols>
  <sheetData>
    <row r="1" spans="1:9" ht="18.75" x14ac:dyDescent="0.3">
      <c r="A1" s="70" t="s">
        <v>82</v>
      </c>
      <c r="B1" s="70"/>
      <c r="C1" s="70"/>
      <c r="D1" s="70"/>
      <c r="E1" s="70"/>
      <c r="F1" s="70"/>
      <c r="G1" s="70"/>
      <c r="H1" s="70"/>
      <c r="I1" s="70"/>
    </row>
    <row r="2" spans="1:9" ht="15" customHeight="1" x14ac:dyDescent="0.25">
      <c r="A2" s="77" t="s">
        <v>0</v>
      </c>
      <c r="B2" s="73" t="s">
        <v>27</v>
      </c>
      <c r="C2" s="73" t="s">
        <v>1</v>
      </c>
      <c r="D2" s="73" t="s">
        <v>2</v>
      </c>
      <c r="E2" s="73"/>
      <c r="F2" s="73"/>
      <c r="G2" s="73" t="s">
        <v>28</v>
      </c>
      <c r="H2" s="73" t="s">
        <v>3</v>
      </c>
      <c r="I2" s="73" t="s">
        <v>47</v>
      </c>
    </row>
    <row r="3" spans="1:9" ht="23.25" customHeight="1" x14ac:dyDescent="0.25">
      <c r="A3" s="78"/>
      <c r="B3" s="73"/>
      <c r="C3" s="73"/>
      <c r="D3" s="26" t="s">
        <v>4</v>
      </c>
      <c r="E3" s="26" t="s">
        <v>5</v>
      </c>
      <c r="F3" s="26" t="s">
        <v>6</v>
      </c>
      <c r="G3" s="73"/>
      <c r="H3" s="73"/>
      <c r="I3" s="73"/>
    </row>
    <row r="4" spans="1:9" ht="30" customHeight="1" x14ac:dyDescent="0.25">
      <c r="A4" s="74" t="s">
        <v>7</v>
      </c>
      <c r="B4" s="9" t="s">
        <v>109</v>
      </c>
      <c r="C4" s="8">
        <v>150</v>
      </c>
      <c r="D4" s="8">
        <v>3.61</v>
      </c>
      <c r="E4" s="8">
        <v>5.26</v>
      </c>
      <c r="F4" s="8">
        <v>15.7</v>
      </c>
      <c r="G4" s="8">
        <v>137.80000000000001</v>
      </c>
      <c r="H4" s="52" t="s">
        <v>93</v>
      </c>
      <c r="I4" s="21">
        <f t="shared" ref="I4:I25" si="0">G4/$G$25</f>
        <v>8.964409084108016E-2</v>
      </c>
    </row>
    <row r="5" spans="1:9" ht="22.5" customHeight="1" x14ac:dyDescent="0.25">
      <c r="A5" s="75"/>
      <c r="B5" s="2" t="s">
        <v>51</v>
      </c>
      <c r="C5" s="8">
        <v>180</v>
      </c>
      <c r="D5" s="8">
        <v>3.5</v>
      </c>
      <c r="E5" s="8">
        <v>3.6</v>
      </c>
      <c r="F5" s="8">
        <v>16.8</v>
      </c>
      <c r="G5" s="8">
        <v>125.5</v>
      </c>
      <c r="H5" s="52" t="s">
        <v>41</v>
      </c>
      <c r="I5" s="21">
        <f t="shared" si="0"/>
        <v>8.1642477507660072E-2</v>
      </c>
    </row>
    <row r="6" spans="1:9" ht="14.25" customHeight="1" x14ac:dyDescent="0.25">
      <c r="A6" s="75"/>
      <c r="B6" s="2" t="s">
        <v>76</v>
      </c>
      <c r="C6" s="8">
        <v>20</v>
      </c>
      <c r="D6" s="8">
        <v>0.78</v>
      </c>
      <c r="E6" s="8">
        <v>1.54</v>
      </c>
      <c r="F6" s="8">
        <v>4.7</v>
      </c>
      <c r="G6" s="8">
        <v>36.200000000000003</v>
      </c>
      <c r="H6" s="52" t="s">
        <v>71</v>
      </c>
      <c r="I6" s="21">
        <f t="shared" si="0"/>
        <v>2.3549463631691595E-2</v>
      </c>
    </row>
    <row r="7" spans="1:9" ht="15.75" x14ac:dyDescent="0.25">
      <c r="A7" s="75"/>
      <c r="B7" s="9" t="s">
        <v>20</v>
      </c>
      <c r="C7" s="19">
        <v>5</v>
      </c>
      <c r="D7" s="12">
        <v>0.39</v>
      </c>
      <c r="E7" s="12">
        <v>0.4</v>
      </c>
      <c r="F7" s="12">
        <v>0</v>
      </c>
      <c r="G7" s="12">
        <v>5.2</v>
      </c>
      <c r="H7" s="53" t="s">
        <v>35</v>
      </c>
      <c r="I7" s="21">
        <f t="shared" si="0"/>
        <v>3.3827958807954774E-3</v>
      </c>
    </row>
    <row r="8" spans="1:9" ht="15.75" x14ac:dyDescent="0.25">
      <c r="A8" s="75"/>
      <c r="B8" s="37" t="s">
        <v>74</v>
      </c>
      <c r="C8" s="11">
        <v>6</v>
      </c>
      <c r="D8" s="11">
        <v>3.0000000000000001E-3</v>
      </c>
      <c r="E8" s="11">
        <v>4.9000000000000004</v>
      </c>
      <c r="F8" s="11">
        <v>4.4999999999999998E-2</v>
      </c>
      <c r="G8" s="11">
        <v>44.8</v>
      </c>
      <c r="H8" s="52" t="s">
        <v>75</v>
      </c>
      <c r="I8" s="21">
        <f t="shared" si="0"/>
        <v>2.9144087588391803E-2</v>
      </c>
    </row>
    <row r="9" spans="1:9" ht="15.75" x14ac:dyDescent="0.25">
      <c r="A9" s="76"/>
      <c r="B9" s="30" t="s">
        <v>23</v>
      </c>
      <c r="C9" s="31">
        <f>SUM(C4:C8)</f>
        <v>361</v>
      </c>
      <c r="D9" s="31">
        <f t="shared" ref="D9:G9" si="1">SUM(D4:D8)</f>
        <v>8.2829999999999995</v>
      </c>
      <c r="E9" s="31">
        <f t="shared" si="1"/>
        <v>15.7</v>
      </c>
      <c r="F9" s="31">
        <f t="shared" si="1"/>
        <v>37.245000000000005</v>
      </c>
      <c r="G9" s="31">
        <f t="shared" si="1"/>
        <v>349.5</v>
      </c>
      <c r="H9" s="54"/>
      <c r="I9" s="28">
        <f t="shared" si="0"/>
        <v>0.22736291544961909</v>
      </c>
    </row>
    <row r="10" spans="1:9" ht="27.75" customHeight="1" x14ac:dyDescent="0.25">
      <c r="A10" s="7" t="s">
        <v>29</v>
      </c>
      <c r="B10" s="29" t="s">
        <v>25</v>
      </c>
      <c r="C10" s="27">
        <v>200</v>
      </c>
      <c r="D10" s="27">
        <v>0.8</v>
      </c>
      <c r="E10" s="27">
        <v>0.8</v>
      </c>
      <c r="F10" s="27">
        <v>19.600000000000001</v>
      </c>
      <c r="G10" s="27">
        <v>85.36</v>
      </c>
      <c r="H10" s="32"/>
      <c r="I10" s="28">
        <f t="shared" si="0"/>
        <v>5.5529895458596525E-2</v>
      </c>
    </row>
    <row r="11" spans="1:9" ht="26.25" customHeight="1" x14ac:dyDescent="0.25">
      <c r="A11" s="85" t="s">
        <v>30</v>
      </c>
      <c r="B11" s="9" t="s">
        <v>172</v>
      </c>
      <c r="C11" s="8">
        <v>30</v>
      </c>
      <c r="D11" s="8">
        <v>0.67</v>
      </c>
      <c r="E11" s="8">
        <v>4.5599999999999996</v>
      </c>
      <c r="F11" s="8">
        <v>2.0760000000000001</v>
      </c>
      <c r="G11" s="8">
        <v>50.7</v>
      </c>
      <c r="H11" s="55" t="s">
        <v>155</v>
      </c>
      <c r="I11" s="21">
        <f t="shared" si="0"/>
        <v>3.2982259837755906E-2</v>
      </c>
    </row>
    <row r="12" spans="1:9" ht="34.5" customHeight="1" x14ac:dyDescent="0.25">
      <c r="A12" s="86" t="s">
        <v>30</v>
      </c>
      <c r="B12" s="9" t="s">
        <v>80</v>
      </c>
      <c r="C12" s="8">
        <v>150</v>
      </c>
      <c r="D12" s="8">
        <v>0.97</v>
      </c>
      <c r="E12" s="8">
        <v>2.2799999999999998</v>
      </c>
      <c r="F12" s="8">
        <v>5.0999999999999996</v>
      </c>
      <c r="G12" s="8">
        <v>46.48</v>
      </c>
      <c r="H12" s="52" t="s">
        <v>81</v>
      </c>
      <c r="I12" s="21">
        <f t="shared" si="0"/>
        <v>3.0236990872956497E-2</v>
      </c>
    </row>
    <row r="13" spans="1:9" ht="22.5" customHeight="1" x14ac:dyDescent="0.25">
      <c r="A13" s="86"/>
      <c r="B13" s="2" t="s">
        <v>17</v>
      </c>
      <c r="C13" s="8">
        <v>120</v>
      </c>
      <c r="D13" s="8">
        <v>1.89</v>
      </c>
      <c r="E13" s="8">
        <v>3</v>
      </c>
      <c r="F13" s="8">
        <v>11.9</v>
      </c>
      <c r="G13" s="8">
        <v>89.2</v>
      </c>
      <c r="H13" s="52" t="s">
        <v>46</v>
      </c>
      <c r="I13" s="21">
        <f t="shared" si="0"/>
        <v>5.8027960109030115E-2</v>
      </c>
    </row>
    <row r="14" spans="1:9" ht="21" customHeight="1" x14ac:dyDescent="0.25">
      <c r="A14" s="86"/>
      <c r="B14" s="4" t="s">
        <v>83</v>
      </c>
      <c r="C14" s="11">
        <v>60</v>
      </c>
      <c r="D14" s="11">
        <v>1.1399999999999999</v>
      </c>
      <c r="E14" s="11">
        <v>2.31</v>
      </c>
      <c r="F14" s="11">
        <v>3.15</v>
      </c>
      <c r="G14" s="11">
        <v>85.4</v>
      </c>
      <c r="H14" s="55" t="s">
        <v>84</v>
      </c>
      <c r="I14" s="21">
        <f t="shared" si="0"/>
        <v>5.5555916965371883E-2</v>
      </c>
    </row>
    <row r="15" spans="1:9" ht="21.75" customHeight="1" x14ac:dyDescent="0.25">
      <c r="A15" s="86"/>
      <c r="B15" s="9" t="s">
        <v>13</v>
      </c>
      <c r="C15" s="8">
        <v>150</v>
      </c>
      <c r="D15" s="8">
        <v>0.75</v>
      </c>
      <c r="E15" s="8">
        <v>0</v>
      </c>
      <c r="F15" s="8">
        <v>27.4</v>
      </c>
      <c r="G15" s="8">
        <v>108</v>
      </c>
      <c r="H15" s="64" t="s">
        <v>43</v>
      </c>
      <c r="I15" s="21">
        <f t="shared" si="0"/>
        <v>7.0258068293444526E-2</v>
      </c>
    </row>
    <row r="16" spans="1:9" ht="16.5" customHeight="1" x14ac:dyDescent="0.25">
      <c r="A16" s="86"/>
      <c r="B16" s="1" t="s">
        <v>14</v>
      </c>
      <c r="C16" s="11">
        <v>35</v>
      </c>
      <c r="D16" s="11">
        <v>2.31</v>
      </c>
      <c r="E16" s="11">
        <v>0.42</v>
      </c>
      <c r="F16" s="11">
        <v>14.6</v>
      </c>
      <c r="G16" s="11">
        <v>63.35</v>
      </c>
      <c r="H16" s="55" t="s">
        <v>136</v>
      </c>
      <c r="I16" s="21">
        <f t="shared" si="0"/>
        <v>4.1211561355460287E-2</v>
      </c>
    </row>
    <row r="17" spans="1:9" ht="19.5" customHeight="1" x14ac:dyDescent="0.25">
      <c r="A17" s="86"/>
      <c r="B17" s="1" t="s">
        <v>15</v>
      </c>
      <c r="C17" s="11">
        <v>15</v>
      </c>
      <c r="D17" s="11">
        <v>1.98</v>
      </c>
      <c r="E17" s="11">
        <v>0.22</v>
      </c>
      <c r="F17" s="11">
        <v>13</v>
      </c>
      <c r="G17" s="11">
        <v>54</v>
      </c>
      <c r="H17" s="55" t="s">
        <v>137</v>
      </c>
      <c r="I17" s="21">
        <f t="shared" si="0"/>
        <v>3.5129034146722263E-2</v>
      </c>
    </row>
    <row r="18" spans="1:9" ht="19.5" customHeight="1" x14ac:dyDescent="0.25">
      <c r="A18" s="87"/>
      <c r="B18" s="30" t="s">
        <v>23</v>
      </c>
      <c r="C18" s="31">
        <f>SUM(C11:C17)</f>
        <v>560</v>
      </c>
      <c r="D18" s="31">
        <f>SUM(D11:D17)</f>
        <v>9.7100000000000009</v>
      </c>
      <c r="E18" s="31">
        <f>SUM(E11:E17)</f>
        <v>12.790000000000001</v>
      </c>
      <c r="F18" s="31">
        <f>SUM(F11:F17)</f>
        <v>77.225999999999999</v>
      </c>
      <c r="G18" s="31">
        <f>SUM(G11:G17)</f>
        <v>497.13</v>
      </c>
      <c r="H18" s="54"/>
      <c r="I18" s="28">
        <f t="shared" si="0"/>
        <v>0.32340179158074145</v>
      </c>
    </row>
    <row r="19" spans="1:9" ht="18.75" customHeight="1" x14ac:dyDescent="0.25">
      <c r="A19" s="71" t="s">
        <v>10</v>
      </c>
      <c r="B19" s="6" t="s">
        <v>132</v>
      </c>
      <c r="C19" s="22">
        <v>130</v>
      </c>
      <c r="D19" s="22">
        <v>1.6E-2</v>
      </c>
      <c r="E19" s="22">
        <v>1.4E-2</v>
      </c>
      <c r="F19" s="22">
        <v>0.02</v>
      </c>
      <c r="G19" s="22">
        <v>344.6</v>
      </c>
      <c r="H19" s="52" t="s">
        <v>148</v>
      </c>
      <c r="I19" s="21">
        <f t="shared" si="0"/>
        <v>0.22417528086963875</v>
      </c>
    </row>
    <row r="20" spans="1:9" ht="14.25" customHeight="1" x14ac:dyDescent="0.25">
      <c r="A20" s="72"/>
      <c r="B20" s="2" t="s">
        <v>91</v>
      </c>
      <c r="C20" s="8">
        <v>30</v>
      </c>
      <c r="D20" s="8">
        <v>3.12</v>
      </c>
      <c r="E20" s="8">
        <v>1.56</v>
      </c>
      <c r="F20" s="8">
        <v>23</v>
      </c>
      <c r="G20" s="8">
        <v>137</v>
      </c>
      <c r="H20" s="52" t="s">
        <v>92</v>
      </c>
      <c r="I20" s="21">
        <f t="shared" si="0"/>
        <v>8.9123660705573149E-2</v>
      </c>
    </row>
    <row r="21" spans="1:9" ht="18.75" customHeight="1" x14ac:dyDescent="0.25">
      <c r="A21" s="72"/>
      <c r="B21" s="6" t="s">
        <v>24</v>
      </c>
      <c r="C21" s="8">
        <v>10</v>
      </c>
      <c r="D21" s="8">
        <v>0.74</v>
      </c>
      <c r="E21" s="8">
        <v>0.87</v>
      </c>
      <c r="F21" s="8">
        <v>5.7</v>
      </c>
      <c r="G21" s="8">
        <v>32.700000000000003</v>
      </c>
      <c r="H21" s="52" t="s">
        <v>63</v>
      </c>
      <c r="I21" s="21">
        <f t="shared" si="0"/>
        <v>2.1272581788848485E-2</v>
      </c>
    </row>
    <row r="22" spans="1:9" ht="18.75" customHeight="1" x14ac:dyDescent="0.25">
      <c r="A22" s="72"/>
      <c r="B22" s="2" t="s">
        <v>65</v>
      </c>
      <c r="C22" s="8">
        <v>150</v>
      </c>
      <c r="D22" s="8">
        <v>0</v>
      </c>
      <c r="E22" s="8">
        <v>0</v>
      </c>
      <c r="F22" s="8">
        <v>8.8000000000000007</v>
      </c>
      <c r="G22" s="8">
        <v>36.9</v>
      </c>
      <c r="H22" s="52" t="s">
        <v>67</v>
      </c>
      <c r="I22" s="21">
        <f t="shared" si="0"/>
        <v>2.4004840000260215E-2</v>
      </c>
    </row>
    <row r="23" spans="1:9" ht="16.5" customHeight="1" x14ac:dyDescent="0.25">
      <c r="A23" s="72"/>
      <c r="B23" s="1" t="s">
        <v>15</v>
      </c>
      <c r="C23" s="11">
        <v>15</v>
      </c>
      <c r="D23" s="11">
        <v>1.98</v>
      </c>
      <c r="E23" s="11">
        <v>0.22</v>
      </c>
      <c r="F23" s="11">
        <v>13</v>
      </c>
      <c r="G23" s="11">
        <v>54</v>
      </c>
      <c r="H23" s="55" t="s">
        <v>137</v>
      </c>
      <c r="I23" s="21">
        <f t="shared" si="0"/>
        <v>3.5129034146722263E-2</v>
      </c>
    </row>
    <row r="24" spans="1:9" ht="20.25" customHeight="1" x14ac:dyDescent="0.25">
      <c r="A24" s="72"/>
      <c r="B24" s="30" t="s">
        <v>23</v>
      </c>
      <c r="C24" s="31">
        <f>SUM(C19:C23)</f>
        <v>335</v>
      </c>
      <c r="D24" s="31">
        <f t="shared" ref="D24:G24" si="2">SUM(D19:D23)</f>
        <v>5.8559999999999999</v>
      </c>
      <c r="E24" s="31">
        <f t="shared" si="2"/>
        <v>2.6640000000000001</v>
      </c>
      <c r="F24" s="31">
        <f t="shared" si="2"/>
        <v>50.519999999999996</v>
      </c>
      <c r="G24" s="31">
        <f t="shared" si="2"/>
        <v>605.20000000000005</v>
      </c>
      <c r="H24" s="33"/>
      <c r="I24" s="28">
        <f t="shared" si="0"/>
        <v>0.39370539751104289</v>
      </c>
    </row>
    <row r="25" spans="1:9" ht="15.75" x14ac:dyDescent="0.25">
      <c r="A25" s="39"/>
      <c r="B25" s="30" t="s">
        <v>12</v>
      </c>
      <c r="C25" s="31">
        <f>SUM(C9,C10,C18,C24)</f>
        <v>1456</v>
      </c>
      <c r="D25" s="31">
        <f>SUM(D9,D10,D18,D24)</f>
        <v>24.649000000000001</v>
      </c>
      <c r="E25" s="31">
        <f>SUM(E9,E10,E18,E24)</f>
        <v>31.954000000000001</v>
      </c>
      <c r="F25" s="31">
        <f>SUM(F9,F10,F18,F24)</f>
        <v>184.59100000000001</v>
      </c>
      <c r="G25" s="31">
        <f>SUM(G9,G10,G18,G24)</f>
        <v>1537.19</v>
      </c>
      <c r="H25" s="33"/>
      <c r="I25" s="28">
        <f t="shared" si="0"/>
        <v>1</v>
      </c>
    </row>
    <row r="26" spans="1:9" ht="15.75" x14ac:dyDescent="0.25">
      <c r="I26" s="28">
        <f>SUM(I4:I8,I10:I17,I19:I23)</f>
        <v>1.0000000000000002</v>
      </c>
    </row>
    <row r="27" spans="1:9" ht="15.75" x14ac:dyDescent="0.25">
      <c r="I27" s="28">
        <f>SUM(I9:I10,I18,I24)</f>
        <v>1</v>
      </c>
    </row>
  </sheetData>
  <mergeCells count="11">
    <mergeCell ref="A19:A24"/>
    <mergeCell ref="A4:A9"/>
    <mergeCell ref="A2:A3"/>
    <mergeCell ref="B2:B3"/>
    <mergeCell ref="C2:C3"/>
    <mergeCell ref="I2:I3"/>
    <mergeCell ref="A1:I1"/>
    <mergeCell ref="A11:A18"/>
    <mergeCell ref="G2:G3"/>
    <mergeCell ref="H2:H3"/>
    <mergeCell ref="D2:F2"/>
  </mergeCells>
  <conditionalFormatting sqref="I26:I27">
    <cfRule type="cellIs" dxfId="4" priority="1" operator="notEqual">
      <formula>1</formula>
    </cfRule>
  </conditionalFormatting>
  <pageMargins left="0.7" right="0.7" top="0.75" bottom="0.75" header="0.3" footer="0.3"/>
  <pageSetup paperSize="9" scale="91" fitToHeight="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Q24"/>
  <sheetViews>
    <sheetView zoomScaleNormal="100" workbookViewId="0">
      <pane xSplit="1" ySplit="3" topLeftCell="B4" activePane="bottomRight" state="frozen"/>
      <selection activeCell="B10" sqref="B10:H10"/>
      <selection pane="topRight" activeCell="B10" sqref="B10:H10"/>
      <selection pane="bottomLeft" activeCell="B10" sqref="B10:H10"/>
      <selection pane="bottomRight" activeCell="B13" sqref="B13:H13"/>
    </sheetView>
  </sheetViews>
  <sheetFormatPr defaultRowHeight="15" x14ac:dyDescent="0.25"/>
  <cols>
    <col min="1" max="1" width="12.28515625" customWidth="1"/>
    <col min="2" max="2" width="38.28515625" customWidth="1"/>
    <col min="3" max="7" width="10.42578125" customWidth="1"/>
    <col min="8" max="9" width="12.140625" customWidth="1"/>
  </cols>
  <sheetData>
    <row r="1" spans="1:17" ht="18.75" x14ac:dyDescent="0.3">
      <c r="A1" s="70" t="s">
        <v>98</v>
      </c>
      <c r="B1" s="70"/>
      <c r="C1" s="70"/>
      <c r="D1" s="70"/>
      <c r="E1" s="70"/>
      <c r="F1" s="70"/>
      <c r="G1" s="70"/>
      <c r="H1" s="70"/>
      <c r="I1" s="70"/>
    </row>
    <row r="2" spans="1:17" ht="15" customHeight="1" x14ac:dyDescent="0.25">
      <c r="A2" s="82" t="s">
        <v>0</v>
      </c>
      <c r="B2" s="81" t="s">
        <v>27</v>
      </c>
      <c r="C2" s="81" t="s">
        <v>1</v>
      </c>
      <c r="D2" s="81" t="s">
        <v>2</v>
      </c>
      <c r="E2" s="81"/>
      <c r="F2" s="81"/>
      <c r="G2" s="81" t="s">
        <v>28</v>
      </c>
      <c r="H2" s="81" t="s">
        <v>3</v>
      </c>
      <c r="I2" s="81" t="s">
        <v>47</v>
      </c>
    </row>
    <row r="3" spans="1:17" ht="25.5" customHeight="1" x14ac:dyDescent="0.25">
      <c r="A3" s="83"/>
      <c r="B3" s="81"/>
      <c r="C3" s="81"/>
      <c r="D3" s="40" t="s">
        <v>4</v>
      </c>
      <c r="E3" s="40" t="s">
        <v>5</v>
      </c>
      <c r="F3" s="40" t="s">
        <v>6</v>
      </c>
      <c r="G3" s="81"/>
      <c r="H3" s="81"/>
      <c r="I3" s="81"/>
    </row>
    <row r="4" spans="1:17" ht="35.25" customHeight="1" x14ac:dyDescent="0.25">
      <c r="A4" s="74" t="s">
        <v>7</v>
      </c>
      <c r="B4" s="9" t="s">
        <v>159</v>
      </c>
      <c r="C4" s="8">
        <v>150</v>
      </c>
      <c r="D4" s="8">
        <v>2.92</v>
      </c>
      <c r="E4" s="8">
        <v>4.24</v>
      </c>
      <c r="F4" s="8">
        <v>15.6</v>
      </c>
      <c r="G4" s="8">
        <v>112.6</v>
      </c>
      <c r="H4" s="52" t="s">
        <v>160</v>
      </c>
      <c r="I4" s="21">
        <f t="shared" ref="I4:I22" si="0">G4/$G$22</f>
        <v>0.10208059471465482</v>
      </c>
    </row>
    <row r="5" spans="1:17" ht="15.75" x14ac:dyDescent="0.25">
      <c r="A5" s="75"/>
      <c r="B5" s="2" t="s">
        <v>8</v>
      </c>
      <c r="C5" s="8">
        <v>180</v>
      </c>
      <c r="D5" s="8">
        <v>2.86</v>
      </c>
      <c r="E5" s="8">
        <v>2.97</v>
      </c>
      <c r="F5" s="8">
        <v>13.6</v>
      </c>
      <c r="G5" s="8">
        <v>99.7</v>
      </c>
      <c r="H5" s="52" t="s">
        <v>36</v>
      </c>
      <c r="I5" s="21">
        <f t="shared" si="0"/>
        <v>9.0385748606137531E-2</v>
      </c>
    </row>
    <row r="6" spans="1:17" ht="15" customHeight="1" x14ac:dyDescent="0.25">
      <c r="A6" s="75"/>
      <c r="B6" s="2" t="s">
        <v>76</v>
      </c>
      <c r="C6" s="8">
        <v>20</v>
      </c>
      <c r="D6" s="8">
        <v>0.78</v>
      </c>
      <c r="E6" s="8">
        <v>1.54</v>
      </c>
      <c r="F6" s="8">
        <v>4.7</v>
      </c>
      <c r="G6" s="8">
        <v>36.200000000000003</v>
      </c>
      <c r="H6" s="52" t="s">
        <v>71</v>
      </c>
      <c r="I6" s="21">
        <f t="shared" si="0"/>
        <v>3.2818095281265586E-2</v>
      </c>
    </row>
    <row r="7" spans="1:17" ht="15.75" x14ac:dyDescent="0.25">
      <c r="A7" s="75"/>
      <c r="B7" s="3" t="s">
        <v>74</v>
      </c>
      <c r="C7" s="11">
        <v>6</v>
      </c>
      <c r="D7" s="11">
        <v>3.0000000000000001E-3</v>
      </c>
      <c r="E7" s="11">
        <v>4.9000000000000004</v>
      </c>
      <c r="F7" s="11">
        <v>4.4999999999999998E-2</v>
      </c>
      <c r="G7" s="11">
        <v>44.8</v>
      </c>
      <c r="H7" s="52" t="s">
        <v>75</v>
      </c>
      <c r="I7" s="21">
        <f t="shared" si="0"/>
        <v>4.0614659353610444E-2</v>
      </c>
    </row>
    <row r="8" spans="1:17" ht="21" customHeight="1" x14ac:dyDescent="0.25">
      <c r="A8" s="76"/>
      <c r="B8" s="30" t="s">
        <v>18</v>
      </c>
      <c r="C8" s="31">
        <f>SUM(C4:C7)</f>
        <v>356</v>
      </c>
      <c r="D8" s="31">
        <f>SUM(D4:D7)</f>
        <v>6.5629999999999997</v>
      </c>
      <c r="E8" s="31">
        <f>SUM(E4:E7)</f>
        <v>13.65</v>
      </c>
      <c r="F8" s="31">
        <f>SUM(F4:F7)</f>
        <v>33.945</v>
      </c>
      <c r="G8" s="31">
        <f>SUM(G4:G7)</f>
        <v>293.3</v>
      </c>
      <c r="H8" s="54"/>
      <c r="I8" s="28">
        <f t="shared" si="0"/>
        <v>0.26589909795566841</v>
      </c>
    </row>
    <row r="9" spans="1:17" ht="24.75" customHeight="1" x14ac:dyDescent="0.25">
      <c r="A9" s="7" t="s">
        <v>29</v>
      </c>
      <c r="B9" s="29" t="s">
        <v>25</v>
      </c>
      <c r="C9" s="27">
        <v>200</v>
      </c>
      <c r="D9" s="27">
        <v>0.8</v>
      </c>
      <c r="E9" s="27">
        <v>0.8</v>
      </c>
      <c r="F9" s="27">
        <v>19.600000000000001</v>
      </c>
      <c r="G9" s="27">
        <v>85.36</v>
      </c>
      <c r="H9" s="32"/>
      <c r="I9" s="28">
        <f t="shared" si="0"/>
        <v>7.7385431304111324E-2</v>
      </c>
    </row>
    <row r="10" spans="1:17" ht="15.75" x14ac:dyDescent="0.25">
      <c r="A10" s="71" t="s">
        <v>30</v>
      </c>
      <c r="B10" s="4" t="s">
        <v>128</v>
      </c>
      <c r="C10" s="8">
        <v>0.4</v>
      </c>
      <c r="D10" s="8">
        <v>0.75</v>
      </c>
      <c r="E10" s="8">
        <v>1.5</v>
      </c>
      <c r="F10" s="8">
        <v>3.8</v>
      </c>
      <c r="G10" s="8">
        <v>28.92</v>
      </c>
      <c r="H10" s="55" t="s">
        <v>129</v>
      </c>
      <c r="I10" s="21">
        <f t="shared" si="0"/>
        <v>2.6218213136303889E-2</v>
      </c>
    </row>
    <row r="11" spans="1:17" ht="18" customHeight="1" x14ac:dyDescent="0.25">
      <c r="A11" s="72" t="s">
        <v>30</v>
      </c>
      <c r="B11" s="10" t="s">
        <v>58</v>
      </c>
      <c r="C11" s="8">
        <v>150</v>
      </c>
      <c r="D11" s="8">
        <v>6.3</v>
      </c>
      <c r="E11" s="8">
        <v>2.13</v>
      </c>
      <c r="F11" s="8">
        <v>12.9</v>
      </c>
      <c r="G11" s="8">
        <v>101.5</v>
      </c>
      <c r="H11" s="52" t="s">
        <v>60</v>
      </c>
      <c r="I11" s="21">
        <f t="shared" si="0"/>
        <v>9.201758759802367E-2</v>
      </c>
    </row>
    <row r="12" spans="1:17" ht="15" customHeight="1" x14ac:dyDescent="0.25">
      <c r="A12" s="72"/>
      <c r="B12" s="9" t="s">
        <v>119</v>
      </c>
      <c r="C12" s="8">
        <v>120</v>
      </c>
      <c r="D12" s="8">
        <v>2.25</v>
      </c>
      <c r="E12" s="8">
        <v>4.5</v>
      </c>
      <c r="F12" s="8">
        <v>11.52</v>
      </c>
      <c r="G12" s="8">
        <v>86.7</v>
      </c>
      <c r="H12" s="52" t="s">
        <v>120</v>
      </c>
      <c r="I12" s="21">
        <f t="shared" si="0"/>
        <v>7.8600244775848788E-2</v>
      </c>
    </row>
    <row r="13" spans="1:17" ht="17.25" customHeight="1" x14ac:dyDescent="0.25">
      <c r="A13" s="72"/>
      <c r="B13" s="9" t="s">
        <v>141</v>
      </c>
      <c r="C13" s="8" t="s">
        <v>142</v>
      </c>
      <c r="D13" s="8">
        <v>10.02</v>
      </c>
      <c r="E13" s="8">
        <v>4.7699999999999996</v>
      </c>
      <c r="F13" s="8">
        <v>16.690000000000001</v>
      </c>
      <c r="G13" s="8">
        <v>157.41999999999999</v>
      </c>
      <c r="H13" s="52" t="s">
        <v>95</v>
      </c>
      <c r="I13" s="21">
        <f t="shared" si="0"/>
        <v>0.14271338561261954</v>
      </c>
      <c r="K13" s="15"/>
      <c r="L13" s="13"/>
      <c r="M13" s="13"/>
      <c r="N13" s="13"/>
      <c r="O13" s="13"/>
      <c r="P13" s="13"/>
      <c r="Q13" s="14"/>
    </row>
    <row r="14" spans="1:17" ht="15.75" x14ac:dyDescent="0.25">
      <c r="A14" s="72"/>
      <c r="B14" s="4" t="s">
        <v>166</v>
      </c>
      <c r="C14" s="11">
        <v>150</v>
      </c>
      <c r="D14" s="11">
        <v>0.02</v>
      </c>
      <c r="E14" s="11">
        <v>0.02</v>
      </c>
      <c r="F14" s="11">
        <v>11.7</v>
      </c>
      <c r="G14" s="11">
        <v>45.9</v>
      </c>
      <c r="H14" s="52" t="s">
        <v>167</v>
      </c>
      <c r="I14" s="21">
        <f t="shared" si="0"/>
        <v>4.1611894293096412E-2</v>
      </c>
    </row>
    <row r="15" spans="1:17" ht="15.75" x14ac:dyDescent="0.25">
      <c r="A15" s="72"/>
      <c r="B15" s="1" t="s">
        <v>14</v>
      </c>
      <c r="C15" s="11">
        <v>35</v>
      </c>
      <c r="D15" s="11">
        <v>2.31</v>
      </c>
      <c r="E15" s="11">
        <v>0.42</v>
      </c>
      <c r="F15" s="11">
        <v>14.6</v>
      </c>
      <c r="G15" s="11">
        <v>63.35</v>
      </c>
      <c r="H15" s="55" t="s">
        <v>136</v>
      </c>
      <c r="I15" s="21">
        <f t="shared" si="0"/>
        <v>5.7431666742214775E-2</v>
      </c>
    </row>
    <row r="16" spans="1:17" ht="15.75" x14ac:dyDescent="0.25">
      <c r="A16" s="72"/>
      <c r="B16" s="1" t="s">
        <v>15</v>
      </c>
      <c r="C16" s="11">
        <v>15</v>
      </c>
      <c r="D16" s="11">
        <v>1.98</v>
      </c>
      <c r="E16" s="11">
        <v>0.22</v>
      </c>
      <c r="F16" s="11">
        <v>13</v>
      </c>
      <c r="G16" s="11">
        <v>54</v>
      </c>
      <c r="H16" s="55" t="s">
        <v>137</v>
      </c>
      <c r="I16" s="21">
        <f t="shared" si="0"/>
        <v>4.8955169756584017E-2</v>
      </c>
    </row>
    <row r="17" spans="1:9" ht="20.25" customHeight="1" x14ac:dyDescent="0.25">
      <c r="A17" s="72"/>
      <c r="B17" s="32" t="s">
        <v>18</v>
      </c>
      <c r="C17" s="31">
        <f>SUM(C11:C16)</f>
        <v>470</v>
      </c>
      <c r="D17" s="31">
        <f>SUM(D11:D16)</f>
        <v>22.88</v>
      </c>
      <c r="E17" s="31">
        <f>SUM(E11:E16)</f>
        <v>12.059999999999999</v>
      </c>
      <c r="F17" s="31">
        <f>SUM(F11:F16)</f>
        <v>80.41</v>
      </c>
      <c r="G17" s="31">
        <f>SUM(G10:G16)</f>
        <v>537.79</v>
      </c>
      <c r="H17" s="56"/>
      <c r="I17" s="28">
        <f t="shared" si="0"/>
        <v>0.48754816191469108</v>
      </c>
    </row>
    <row r="18" spans="1:9" ht="18" customHeight="1" x14ac:dyDescent="0.25">
      <c r="A18" s="74" t="s">
        <v>10</v>
      </c>
      <c r="B18" s="6" t="s">
        <v>68</v>
      </c>
      <c r="C18" s="17">
        <v>110</v>
      </c>
      <c r="D18" s="17">
        <v>2.79</v>
      </c>
      <c r="E18" s="17">
        <v>2.4300000000000002</v>
      </c>
      <c r="F18" s="17">
        <v>13</v>
      </c>
      <c r="G18" s="17">
        <v>91.6</v>
      </c>
      <c r="H18" s="52" t="s">
        <v>145</v>
      </c>
      <c r="I18" s="21">
        <f t="shared" si="0"/>
        <v>8.3042473142649925E-2</v>
      </c>
    </row>
    <row r="19" spans="1:9" ht="15.75" customHeight="1" x14ac:dyDescent="0.25">
      <c r="A19" s="75" t="s">
        <v>10</v>
      </c>
      <c r="B19" s="2" t="s">
        <v>11</v>
      </c>
      <c r="C19" s="11">
        <v>150</v>
      </c>
      <c r="D19" s="11">
        <v>0.03</v>
      </c>
      <c r="E19" s="11">
        <v>0</v>
      </c>
      <c r="F19" s="11">
        <v>10</v>
      </c>
      <c r="G19" s="11">
        <v>41</v>
      </c>
      <c r="H19" s="55" t="s">
        <v>112</v>
      </c>
      <c r="I19" s="21">
        <f t="shared" si="0"/>
        <v>3.7169665926295274E-2</v>
      </c>
    </row>
    <row r="20" spans="1:9" ht="15.75" x14ac:dyDescent="0.25">
      <c r="A20" s="75"/>
      <c r="B20" s="2" t="s">
        <v>15</v>
      </c>
      <c r="C20" s="8">
        <v>15</v>
      </c>
      <c r="D20" s="8">
        <v>1.98</v>
      </c>
      <c r="E20" s="8">
        <v>0.22</v>
      </c>
      <c r="F20" s="8">
        <v>13</v>
      </c>
      <c r="G20" s="8">
        <v>54</v>
      </c>
      <c r="H20" s="52" t="s">
        <v>38</v>
      </c>
      <c r="I20" s="21">
        <f t="shared" si="0"/>
        <v>4.8955169756584017E-2</v>
      </c>
    </row>
    <row r="21" spans="1:9" ht="15.75" customHeight="1" x14ac:dyDescent="0.25">
      <c r="A21" s="76"/>
      <c r="B21" s="30" t="s">
        <v>18</v>
      </c>
      <c r="C21" s="31">
        <f>SUM(C19:C20)</f>
        <v>165</v>
      </c>
      <c r="D21" s="31">
        <f>SUM(D19:D20)</f>
        <v>2.0099999999999998</v>
      </c>
      <c r="E21" s="31">
        <f>SUM(E19:E20)</f>
        <v>0.22</v>
      </c>
      <c r="F21" s="31">
        <f>SUM(F19:F20)</f>
        <v>23</v>
      </c>
      <c r="G21" s="31">
        <f>SUM(G18:G20)</f>
        <v>186.6</v>
      </c>
      <c r="H21" s="57"/>
      <c r="I21" s="28">
        <f t="shared" si="0"/>
        <v>0.16916730882552922</v>
      </c>
    </row>
    <row r="22" spans="1:9" ht="15.75" x14ac:dyDescent="0.25">
      <c r="A22" s="34"/>
      <c r="B22" s="30" t="s">
        <v>12</v>
      </c>
      <c r="C22" s="31">
        <f>SUM(C8,C9,C17,C21)</f>
        <v>1191</v>
      </c>
      <c r="D22" s="31">
        <f>SUM(D8,D9,D17,D21)</f>
        <v>32.253</v>
      </c>
      <c r="E22" s="31">
        <f>SUM(E8,E9,E17,E21)</f>
        <v>26.729999999999997</v>
      </c>
      <c r="F22" s="31">
        <f>SUM(F8,F9,F17,F21)</f>
        <v>156.95499999999998</v>
      </c>
      <c r="G22" s="31">
        <f>SUM(G8,G9,G17,G21)</f>
        <v>1103.05</v>
      </c>
      <c r="H22" s="33"/>
      <c r="I22" s="28">
        <f t="shared" si="0"/>
        <v>1</v>
      </c>
    </row>
    <row r="23" spans="1:9" ht="15.75" x14ac:dyDescent="0.25">
      <c r="A23" s="5"/>
      <c r="I23" s="28">
        <f>SUM(I4:I7,I9:I16,I18:I20)</f>
        <v>1</v>
      </c>
    </row>
    <row r="24" spans="1:9" ht="15.75" x14ac:dyDescent="0.25">
      <c r="A24" s="5"/>
      <c r="I24" s="28">
        <f>SUM(I8,I9,I17,I21)</f>
        <v>1</v>
      </c>
    </row>
  </sheetData>
  <mergeCells count="11">
    <mergeCell ref="A1:I1"/>
    <mergeCell ref="A10:A17"/>
    <mergeCell ref="A18:A21"/>
    <mergeCell ref="G2:G3"/>
    <mergeCell ref="H2:H3"/>
    <mergeCell ref="I2:I3"/>
    <mergeCell ref="A4:A8"/>
    <mergeCell ref="A2:A3"/>
    <mergeCell ref="B2:B3"/>
    <mergeCell ref="C2:C3"/>
    <mergeCell ref="D2:F2"/>
  </mergeCells>
  <conditionalFormatting sqref="I23:I24">
    <cfRule type="cellIs" dxfId="3" priority="1" operator="notEqual">
      <formula>1</formula>
    </cfRule>
  </conditionalFormatting>
  <pageMargins left="0.7" right="0.7" top="0.75" bottom="0.75" header="0.3" footer="0.3"/>
  <pageSetup paperSize="9" fitToWidth="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K26"/>
  <sheetViews>
    <sheetView zoomScaleNormal="100" workbookViewId="0">
      <selection activeCell="M12" sqref="M12"/>
    </sheetView>
  </sheetViews>
  <sheetFormatPr defaultRowHeight="15" x14ac:dyDescent="0.25"/>
  <cols>
    <col min="1" max="1" width="10.28515625" customWidth="1"/>
    <col min="2" max="2" width="43.85546875" customWidth="1"/>
    <col min="3" max="7" width="11" customWidth="1"/>
    <col min="8" max="9" width="15.140625" customWidth="1"/>
  </cols>
  <sheetData>
    <row r="1" spans="1:9" ht="18.75" x14ac:dyDescent="0.3">
      <c r="A1" s="70" t="s">
        <v>103</v>
      </c>
      <c r="B1" s="70"/>
      <c r="C1" s="70"/>
      <c r="D1" s="70"/>
      <c r="E1" s="70"/>
      <c r="F1" s="70"/>
      <c r="G1" s="70"/>
      <c r="H1" s="70"/>
      <c r="I1" s="70"/>
    </row>
    <row r="2" spans="1:9" ht="15" customHeight="1" x14ac:dyDescent="0.25">
      <c r="A2" s="73" t="s">
        <v>0</v>
      </c>
      <c r="B2" s="73" t="s">
        <v>27</v>
      </c>
      <c r="C2" s="73" t="s">
        <v>1</v>
      </c>
      <c r="D2" s="73" t="s">
        <v>2</v>
      </c>
      <c r="E2" s="73"/>
      <c r="F2" s="73"/>
      <c r="G2" s="73" t="s">
        <v>28</v>
      </c>
      <c r="H2" s="73" t="s">
        <v>3</v>
      </c>
      <c r="I2" s="73" t="s">
        <v>47</v>
      </c>
    </row>
    <row r="3" spans="1:9" ht="29.25" customHeight="1" x14ac:dyDescent="0.25">
      <c r="A3" s="73"/>
      <c r="B3" s="73"/>
      <c r="C3" s="73"/>
      <c r="D3" s="26" t="s">
        <v>4</v>
      </c>
      <c r="E3" s="26" t="s">
        <v>5</v>
      </c>
      <c r="F3" s="26" t="s">
        <v>6</v>
      </c>
      <c r="G3" s="73"/>
      <c r="H3" s="73"/>
      <c r="I3" s="73"/>
    </row>
    <row r="4" spans="1:9" ht="32.25" customHeight="1" x14ac:dyDescent="0.25">
      <c r="A4" s="80" t="s">
        <v>7</v>
      </c>
      <c r="B4" s="9" t="s">
        <v>109</v>
      </c>
      <c r="C4" s="8">
        <v>150</v>
      </c>
      <c r="D4" s="8">
        <v>3.61</v>
      </c>
      <c r="E4" s="8">
        <v>5.26</v>
      </c>
      <c r="F4" s="8">
        <v>15.7</v>
      </c>
      <c r="G4" s="8">
        <v>137.80000000000001</v>
      </c>
      <c r="H4" s="61" t="s">
        <v>93</v>
      </c>
      <c r="I4" s="21">
        <f>G4/$G$24</f>
        <v>9.876649393281299E-2</v>
      </c>
    </row>
    <row r="5" spans="1:9" ht="17.25" customHeight="1" x14ac:dyDescent="0.25">
      <c r="A5" s="80"/>
      <c r="B5" s="2" t="s">
        <v>51</v>
      </c>
      <c r="C5" s="8">
        <v>180</v>
      </c>
      <c r="D5" s="8">
        <v>3.5</v>
      </c>
      <c r="E5" s="8">
        <v>3.6</v>
      </c>
      <c r="F5" s="8">
        <v>16.8</v>
      </c>
      <c r="G5" s="8">
        <v>125.5</v>
      </c>
      <c r="H5" s="61" t="s">
        <v>41</v>
      </c>
      <c r="I5" s="21">
        <f t="shared" ref="I5:I24" si="0">G5/$G$24</f>
        <v>8.9950616753033591E-2</v>
      </c>
    </row>
    <row r="6" spans="1:9" ht="15.75" x14ac:dyDescent="0.25">
      <c r="A6" s="80"/>
      <c r="B6" s="2" t="s">
        <v>76</v>
      </c>
      <c r="C6" s="8">
        <v>20</v>
      </c>
      <c r="D6" s="8">
        <v>0.78</v>
      </c>
      <c r="E6" s="8">
        <v>1.54</v>
      </c>
      <c r="F6" s="8">
        <v>4.7</v>
      </c>
      <c r="G6" s="8">
        <v>36.200000000000003</v>
      </c>
      <c r="H6" s="61" t="s">
        <v>71</v>
      </c>
      <c r="I6" s="21">
        <f t="shared" si="0"/>
        <v>2.5945914951871044E-2</v>
      </c>
    </row>
    <row r="7" spans="1:9" ht="15.75" x14ac:dyDescent="0.25">
      <c r="A7" s="80"/>
      <c r="B7" s="9" t="s">
        <v>20</v>
      </c>
      <c r="C7" s="19">
        <v>5</v>
      </c>
      <c r="D7" s="12">
        <v>0.39</v>
      </c>
      <c r="E7" s="12">
        <v>0.4</v>
      </c>
      <c r="F7" s="12">
        <v>0</v>
      </c>
      <c r="G7" s="12">
        <v>5.2</v>
      </c>
      <c r="H7" s="62" t="s">
        <v>35</v>
      </c>
      <c r="I7" s="21">
        <f t="shared" si="0"/>
        <v>3.7270375068986033E-3</v>
      </c>
    </row>
    <row r="8" spans="1:9" ht="15.75" x14ac:dyDescent="0.25">
      <c r="A8" s="80"/>
      <c r="B8" s="37" t="s">
        <v>74</v>
      </c>
      <c r="C8" s="11">
        <v>6</v>
      </c>
      <c r="D8" s="11">
        <v>3.0000000000000001E-3</v>
      </c>
      <c r="E8" s="11">
        <v>4.9000000000000004</v>
      </c>
      <c r="F8" s="11">
        <v>4.4999999999999998E-2</v>
      </c>
      <c r="G8" s="11">
        <v>44.8</v>
      </c>
      <c r="H8" s="61" t="s">
        <v>75</v>
      </c>
      <c r="I8" s="21">
        <f t="shared" si="0"/>
        <v>3.2109861597895653E-2</v>
      </c>
    </row>
    <row r="9" spans="1:9" ht="27" customHeight="1" x14ac:dyDescent="0.25">
      <c r="A9" s="80" t="s">
        <v>29</v>
      </c>
      <c r="B9" s="30" t="s">
        <v>18</v>
      </c>
      <c r="C9" s="31">
        <f t="shared" ref="C9:F9" si="1">SUM(C4:C8)</f>
        <v>361</v>
      </c>
      <c r="D9" s="31">
        <f t="shared" si="1"/>
        <v>8.2829999999999995</v>
      </c>
      <c r="E9" s="31">
        <f t="shared" si="1"/>
        <v>15.7</v>
      </c>
      <c r="F9" s="31">
        <f t="shared" si="1"/>
        <v>37.245000000000005</v>
      </c>
      <c r="G9" s="31">
        <f>SUM(G4:G8)</f>
        <v>349.5</v>
      </c>
      <c r="H9" s="31"/>
      <c r="I9" s="28">
        <f t="shared" si="0"/>
        <v>0.25049992474251187</v>
      </c>
    </row>
    <row r="10" spans="1:9" ht="27" customHeight="1" x14ac:dyDescent="0.25">
      <c r="A10" s="25" t="s">
        <v>29</v>
      </c>
      <c r="B10" s="30" t="s">
        <v>25</v>
      </c>
      <c r="C10" s="27">
        <v>200</v>
      </c>
      <c r="D10" s="27">
        <v>0.8</v>
      </c>
      <c r="E10" s="27">
        <v>0.8</v>
      </c>
      <c r="F10" s="27">
        <v>19.600000000000001</v>
      </c>
      <c r="G10" s="27">
        <v>85.36</v>
      </c>
      <c r="H10" s="31"/>
      <c r="I10" s="28">
        <f t="shared" si="0"/>
        <v>6.1180754151704757E-2</v>
      </c>
    </row>
    <row r="11" spans="1:9" ht="33" customHeight="1" x14ac:dyDescent="0.25">
      <c r="A11" s="88" t="s">
        <v>30</v>
      </c>
      <c r="B11" s="9" t="s">
        <v>152</v>
      </c>
      <c r="C11" s="8">
        <v>30</v>
      </c>
      <c r="D11" s="8">
        <v>51</v>
      </c>
      <c r="E11" s="8">
        <v>1.23</v>
      </c>
      <c r="F11" s="8">
        <v>2.74</v>
      </c>
      <c r="G11" s="8">
        <v>21.4</v>
      </c>
      <c r="H11" s="68" t="s">
        <v>70</v>
      </c>
      <c r="I11" s="21">
        <f t="shared" si="0"/>
        <v>1.5338192816851942E-2</v>
      </c>
    </row>
    <row r="12" spans="1:9" ht="32.25" customHeight="1" x14ac:dyDescent="0.25">
      <c r="A12" s="88"/>
      <c r="B12" s="9" t="s">
        <v>127</v>
      </c>
      <c r="C12" s="8">
        <v>150</v>
      </c>
      <c r="D12" s="8">
        <v>1.35</v>
      </c>
      <c r="E12" s="8">
        <v>3.28</v>
      </c>
      <c r="F12" s="8">
        <v>7.18</v>
      </c>
      <c r="G12" s="8">
        <v>64.900000000000006</v>
      </c>
      <c r="H12" s="11" t="s">
        <v>54</v>
      </c>
      <c r="I12" s="21">
        <f t="shared" si="0"/>
        <v>4.6516295038022952E-2</v>
      </c>
    </row>
    <row r="13" spans="1:9" ht="18.75" customHeight="1" x14ac:dyDescent="0.25">
      <c r="A13" s="88"/>
      <c r="B13" s="9" t="s">
        <v>99</v>
      </c>
      <c r="C13" s="8">
        <v>60</v>
      </c>
      <c r="D13" s="8">
        <v>13.7</v>
      </c>
      <c r="E13" s="8">
        <v>5.23</v>
      </c>
      <c r="F13" s="8">
        <v>1.65</v>
      </c>
      <c r="G13" s="8">
        <v>114</v>
      </c>
      <c r="H13" s="61" t="s">
        <v>100</v>
      </c>
      <c r="I13" s="21">
        <f t="shared" si="0"/>
        <v>8.1708129958930911E-2</v>
      </c>
    </row>
    <row r="14" spans="1:9" ht="19.5" customHeight="1" x14ac:dyDescent="0.25">
      <c r="A14" s="88"/>
      <c r="B14" s="2" t="s">
        <v>17</v>
      </c>
      <c r="C14" s="8">
        <v>120</v>
      </c>
      <c r="D14" s="8">
        <v>1.89</v>
      </c>
      <c r="E14" s="8">
        <v>3</v>
      </c>
      <c r="F14" s="8">
        <v>11.9</v>
      </c>
      <c r="G14" s="8">
        <v>89.2</v>
      </c>
      <c r="H14" s="61" t="s">
        <v>46</v>
      </c>
      <c r="I14" s="21">
        <f t="shared" si="0"/>
        <v>6.393302800295296E-2</v>
      </c>
    </row>
    <row r="15" spans="1:9" ht="15.75" x14ac:dyDescent="0.25">
      <c r="A15" s="88"/>
      <c r="B15" s="9" t="s">
        <v>106</v>
      </c>
      <c r="C15" s="8">
        <v>150</v>
      </c>
      <c r="D15" s="8">
        <v>0.15</v>
      </c>
      <c r="E15" s="8">
        <v>0</v>
      </c>
      <c r="F15" s="8">
        <v>14.2</v>
      </c>
      <c r="G15" s="8">
        <v>58.6</v>
      </c>
      <c r="H15" s="61" t="s">
        <v>107</v>
      </c>
      <c r="I15" s="21">
        <f t="shared" si="0"/>
        <v>4.2000845750818874E-2</v>
      </c>
    </row>
    <row r="16" spans="1:9" ht="15.75" x14ac:dyDescent="0.25">
      <c r="A16" s="88"/>
      <c r="B16" s="2" t="s">
        <v>14</v>
      </c>
      <c r="C16" s="11">
        <v>35</v>
      </c>
      <c r="D16" s="11">
        <v>2.31</v>
      </c>
      <c r="E16" s="11">
        <v>0.42</v>
      </c>
      <c r="F16" s="11">
        <v>14.6</v>
      </c>
      <c r="G16" s="11">
        <v>63.35</v>
      </c>
      <c r="H16" s="11" t="s">
        <v>52</v>
      </c>
      <c r="I16" s="21">
        <f t="shared" si="0"/>
        <v>4.5405351165774328E-2</v>
      </c>
    </row>
    <row r="17" spans="1:11" ht="15.75" x14ac:dyDescent="0.25">
      <c r="A17" s="88"/>
      <c r="B17" s="2" t="s">
        <v>15</v>
      </c>
      <c r="C17" s="11">
        <v>15</v>
      </c>
      <c r="D17" s="11">
        <v>1.98</v>
      </c>
      <c r="E17" s="11">
        <v>0.22</v>
      </c>
      <c r="F17" s="11">
        <v>13</v>
      </c>
      <c r="G17" s="11">
        <v>54</v>
      </c>
      <c r="H17" s="11" t="s">
        <v>38</v>
      </c>
      <c r="I17" s="21">
        <f t="shared" si="0"/>
        <v>3.8703851033177798E-2</v>
      </c>
    </row>
    <row r="18" spans="1:11" ht="19.5" customHeight="1" x14ac:dyDescent="0.25">
      <c r="A18" s="88"/>
      <c r="B18" s="30" t="s">
        <v>9</v>
      </c>
      <c r="C18" s="31">
        <f t="shared" ref="C18:G18" si="2">SUM(C11:C17)</f>
        <v>560</v>
      </c>
      <c r="D18" s="31">
        <f t="shared" si="2"/>
        <v>72.38000000000001</v>
      </c>
      <c r="E18" s="31">
        <f t="shared" si="2"/>
        <v>13.38</v>
      </c>
      <c r="F18" s="31">
        <f t="shared" si="2"/>
        <v>65.27000000000001</v>
      </c>
      <c r="G18" s="31">
        <f t="shared" si="2"/>
        <v>465.45000000000005</v>
      </c>
      <c r="H18" s="31"/>
      <c r="I18" s="28">
        <f t="shared" si="0"/>
        <v>0.33360569376652982</v>
      </c>
      <c r="K18" s="16"/>
    </row>
    <row r="19" spans="1:11" ht="18.75" customHeight="1" x14ac:dyDescent="0.25">
      <c r="A19" s="89" t="s">
        <v>10</v>
      </c>
      <c r="B19" s="6" t="s">
        <v>121</v>
      </c>
      <c r="C19" s="17">
        <v>120</v>
      </c>
      <c r="D19" s="17">
        <v>7.72</v>
      </c>
      <c r="E19" s="17">
        <v>3.6</v>
      </c>
      <c r="F19" s="17">
        <v>19.399999999999999</v>
      </c>
      <c r="G19" s="17">
        <v>149.1</v>
      </c>
      <c r="H19" s="61" t="s">
        <v>122</v>
      </c>
      <c r="I19" s="21">
        <f t="shared" si="0"/>
        <v>0.10686563313049648</v>
      </c>
    </row>
    <row r="20" spans="1:11" ht="16.5" customHeight="1" x14ac:dyDescent="0.25">
      <c r="A20" s="89"/>
      <c r="B20" s="2" t="s">
        <v>65</v>
      </c>
      <c r="C20" s="8">
        <v>150</v>
      </c>
      <c r="D20" s="8">
        <v>0</v>
      </c>
      <c r="E20" s="8">
        <v>0</v>
      </c>
      <c r="F20" s="8">
        <v>8.8000000000000007</v>
      </c>
      <c r="G20" s="8">
        <v>36.9</v>
      </c>
      <c r="H20" s="61" t="s">
        <v>67</v>
      </c>
      <c r="I20" s="21">
        <f t="shared" si="0"/>
        <v>2.6447631539338164E-2</v>
      </c>
    </row>
    <row r="21" spans="1:11" ht="16.5" customHeight="1" x14ac:dyDescent="0.25">
      <c r="A21" s="89"/>
      <c r="B21" s="2" t="s">
        <v>173</v>
      </c>
      <c r="C21" s="8">
        <v>65</v>
      </c>
      <c r="D21" s="8">
        <v>8.1999999999999993</v>
      </c>
      <c r="E21" s="8">
        <v>10</v>
      </c>
      <c r="F21" s="8">
        <v>26.9</v>
      </c>
      <c r="G21" s="8">
        <v>254.9</v>
      </c>
      <c r="H21" s="61" t="s">
        <v>174</v>
      </c>
      <c r="I21" s="21">
        <f t="shared" si="0"/>
        <v>0.18269651163624115</v>
      </c>
    </row>
    <row r="22" spans="1:11" ht="15" customHeight="1" x14ac:dyDescent="0.25">
      <c r="A22" s="89"/>
      <c r="B22" s="2" t="s">
        <v>15</v>
      </c>
      <c r="C22" s="11">
        <v>15</v>
      </c>
      <c r="D22" s="11">
        <v>1.98</v>
      </c>
      <c r="E22" s="11">
        <v>0.22</v>
      </c>
      <c r="F22" s="11">
        <v>13</v>
      </c>
      <c r="G22" s="11">
        <v>54</v>
      </c>
      <c r="H22" s="11" t="s">
        <v>137</v>
      </c>
      <c r="I22" s="21">
        <f t="shared" si="0"/>
        <v>3.8703851033177798E-2</v>
      </c>
      <c r="K22" s="14"/>
    </row>
    <row r="23" spans="1:11" ht="20.25" customHeight="1" x14ac:dyDescent="0.25">
      <c r="A23" s="89"/>
      <c r="B23" s="30" t="s">
        <v>9</v>
      </c>
      <c r="C23" s="31">
        <f t="shared" ref="C23:F23" si="3">SUM(C19:C22)</f>
        <v>350</v>
      </c>
      <c r="D23" s="31">
        <f t="shared" si="3"/>
        <v>17.899999999999999</v>
      </c>
      <c r="E23" s="31">
        <f t="shared" si="3"/>
        <v>13.82</v>
      </c>
      <c r="F23" s="31">
        <f t="shared" si="3"/>
        <v>68.099999999999994</v>
      </c>
      <c r="G23" s="31">
        <f>SUM(G19:G22)</f>
        <v>494.9</v>
      </c>
      <c r="H23" s="33"/>
      <c r="I23" s="28">
        <f t="shared" si="0"/>
        <v>0.35471362733925355</v>
      </c>
    </row>
    <row r="24" spans="1:11" ht="15.75" x14ac:dyDescent="0.25">
      <c r="A24" s="36"/>
      <c r="B24" s="30" t="s">
        <v>12</v>
      </c>
      <c r="C24" s="31">
        <f t="shared" ref="C24:F24" si="4">SUM(C9:C10,C18,C23)</f>
        <v>1471</v>
      </c>
      <c r="D24" s="31">
        <f t="shared" si="4"/>
        <v>99.363</v>
      </c>
      <c r="E24" s="31">
        <f t="shared" si="4"/>
        <v>43.7</v>
      </c>
      <c r="F24" s="31">
        <f t="shared" si="4"/>
        <v>190.215</v>
      </c>
      <c r="G24" s="31">
        <f>SUM(G9:G10,G18,G23)</f>
        <v>1395.21</v>
      </c>
      <c r="H24" s="33"/>
      <c r="I24" s="28">
        <f t="shared" si="0"/>
        <v>1</v>
      </c>
    </row>
    <row r="25" spans="1:11" ht="15.75" x14ac:dyDescent="0.25">
      <c r="I25" s="28">
        <f>SUM(I4:I8,I10:I17,I19:I22)</f>
        <v>0.99999999999999989</v>
      </c>
    </row>
    <row r="26" spans="1:11" ht="15.75" x14ac:dyDescent="0.25">
      <c r="I26" s="28">
        <f>SUM(I9,I10,I18,I23)</f>
        <v>1</v>
      </c>
    </row>
  </sheetData>
  <mergeCells count="11">
    <mergeCell ref="A1:I1"/>
    <mergeCell ref="A4:A9"/>
    <mergeCell ref="I2:I3"/>
    <mergeCell ref="A11:A18"/>
    <mergeCell ref="A19:A23"/>
    <mergeCell ref="D2:F2"/>
    <mergeCell ref="G2:G3"/>
    <mergeCell ref="H2:H3"/>
    <mergeCell ref="A2:A3"/>
    <mergeCell ref="B2:B3"/>
    <mergeCell ref="C2:C3"/>
  </mergeCells>
  <conditionalFormatting sqref="I25:I26">
    <cfRule type="cellIs" dxfId="2" priority="1" operator="notEqual">
      <formula>1</formula>
    </cfRule>
  </conditionalFormatting>
  <pageMargins left="0.7" right="0.7" top="0.75" bottom="0.75" header="0.3" footer="0.3"/>
  <pageSetup paperSize="9" scale="94" fitToHeight="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T25"/>
  <sheetViews>
    <sheetView zoomScale="90" zoomScaleNormal="90" workbookViewId="0">
      <pane xSplit="1" ySplit="3" topLeftCell="B4" activePane="bottomRight" state="frozen"/>
      <selection activeCell="B10" sqref="B10:H10"/>
      <selection pane="topRight" activeCell="B10" sqref="B10:H10"/>
      <selection pane="bottomLeft" activeCell="B10" sqref="B10:H10"/>
      <selection pane="bottomRight" activeCell="R27" sqref="R27"/>
    </sheetView>
  </sheetViews>
  <sheetFormatPr defaultRowHeight="15" x14ac:dyDescent="0.25"/>
  <cols>
    <col min="1" max="1" width="11.42578125" customWidth="1"/>
    <col min="2" max="2" width="48.85546875" customWidth="1"/>
    <col min="3" max="7" width="11.85546875" customWidth="1"/>
    <col min="8" max="8" width="11.28515625" customWidth="1"/>
    <col min="9" max="9" width="15.140625" customWidth="1"/>
  </cols>
  <sheetData>
    <row r="1" spans="1:20" ht="18.75" x14ac:dyDescent="0.3">
      <c r="A1" s="70" t="s">
        <v>113</v>
      </c>
      <c r="B1" s="70"/>
      <c r="C1" s="70"/>
      <c r="D1" s="70"/>
      <c r="E1" s="70"/>
      <c r="F1" s="70"/>
      <c r="G1" s="70"/>
      <c r="H1" s="70"/>
      <c r="I1" s="70"/>
    </row>
    <row r="2" spans="1:20" ht="15" customHeight="1" x14ac:dyDescent="0.25">
      <c r="A2" s="77" t="s">
        <v>0</v>
      </c>
      <c r="B2" s="73" t="s">
        <v>27</v>
      </c>
      <c r="C2" s="73" t="s">
        <v>1</v>
      </c>
      <c r="D2" s="73" t="s">
        <v>2</v>
      </c>
      <c r="E2" s="73"/>
      <c r="F2" s="73"/>
      <c r="G2" s="73" t="s">
        <v>28</v>
      </c>
      <c r="H2" s="73" t="s">
        <v>3</v>
      </c>
      <c r="I2" s="73" t="s">
        <v>47</v>
      </c>
    </row>
    <row r="3" spans="1:20" ht="27.75" customHeight="1" x14ac:dyDescent="0.25">
      <c r="A3" s="78"/>
      <c r="B3" s="73"/>
      <c r="C3" s="73"/>
      <c r="D3" s="26" t="s">
        <v>4</v>
      </c>
      <c r="E3" s="26" t="s">
        <v>5</v>
      </c>
      <c r="F3" s="26" t="s">
        <v>6</v>
      </c>
      <c r="G3" s="73"/>
      <c r="H3" s="73"/>
      <c r="I3" s="73"/>
    </row>
    <row r="4" spans="1:20" ht="32.25" customHeight="1" x14ac:dyDescent="0.25">
      <c r="A4" s="74" t="s">
        <v>7</v>
      </c>
      <c r="B4" s="9" t="s">
        <v>19</v>
      </c>
      <c r="C4" s="8">
        <v>150</v>
      </c>
      <c r="D4" s="8">
        <v>3.42</v>
      </c>
      <c r="E4" s="8">
        <v>4.4800000000000004</v>
      </c>
      <c r="F4" s="8">
        <v>15.7</v>
      </c>
      <c r="G4" s="8">
        <v>126.4</v>
      </c>
      <c r="H4" s="61" t="s">
        <v>89</v>
      </c>
      <c r="I4" s="21">
        <f t="shared" ref="I4:I22" si="0">G4/$G$23</f>
        <v>8.8692418341928925E-2</v>
      </c>
    </row>
    <row r="5" spans="1:20" ht="15.75" x14ac:dyDescent="0.25">
      <c r="A5" s="75"/>
      <c r="B5" s="2" t="s">
        <v>8</v>
      </c>
      <c r="C5" s="8">
        <v>180</v>
      </c>
      <c r="D5" s="8">
        <v>2.86</v>
      </c>
      <c r="E5" s="8">
        <v>2.97</v>
      </c>
      <c r="F5" s="8">
        <v>13.6</v>
      </c>
      <c r="G5" s="8">
        <v>99.7</v>
      </c>
      <c r="H5" s="61" t="s">
        <v>36</v>
      </c>
      <c r="I5" s="21">
        <f t="shared" si="0"/>
        <v>6.9957548328246147E-2</v>
      </c>
    </row>
    <row r="6" spans="1:20" ht="15.75" x14ac:dyDescent="0.25">
      <c r="A6" s="75"/>
      <c r="B6" s="2" t="s">
        <v>76</v>
      </c>
      <c r="C6" s="8">
        <v>20</v>
      </c>
      <c r="D6" s="8">
        <v>0.78</v>
      </c>
      <c r="E6" s="8">
        <v>1.54</v>
      </c>
      <c r="F6" s="8">
        <v>4.7</v>
      </c>
      <c r="G6" s="8">
        <v>36.200000000000003</v>
      </c>
      <c r="H6" s="61" t="s">
        <v>71</v>
      </c>
      <c r="I6" s="21">
        <f t="shared" si="0"/>
        <v>2.5400834999824581E-2</v>
      </c>
    </row>
    <row r="7" spans="1:20" ht="15.75" x14ac:dyDescent="0.25">
      <c r="A7" s="75"/>
      <c r="B7" s="37" t="s">
        <v>74</v>
      </c>
      <c r="C7" s="11">
        <v>6</v>
      </c>
      <c r="D7" s="11">
        <v>3.0000000000000001E-3</v>
      </c>
      <c r="E7" s="11">
        <v>4.9000000000000004</v>
      </c>
      <c r="F7" s="11">
        <v>4.4999999999999998E-2</v>
      </c>
      <c r="G7" s="11">
        <v>44.8</v>
      </c>
      <c r="H7" s="61" t="s">
        <v>75</v>
      </c>
      <c r="I7" s="21">
        <f t="shared" si="0"/>
        <v>3.1435287513595055E-2</v>
      </c>
    </row>
    <row r="8" spans="1:20" ht="19.5" customHeight="1" x14ac:dyDescent="0.25">
      <c r="A8" s="76"/>
      <c r="B8" s="30" t="s">
        <v>18</v>
      </c>
      <c r="C8" s="31">
        <f>SUM(C4:C7)</f>
        <v>356</v>
      </c>
      <c r="D8" s="31">
        <f>SUM(D4:D7)</f>
        <v>7.0629999999999997</v>
      </c>
      <c r="E8" s="31">
        <f>SUM(E4:E7)</f>
        <v>13.890000000000002</v>
      </c>
      <c r="F8" s="31">
        <f>SUM(F4:F7)</f>
        <v>34.045000000000002</v>
      </c>
      <c r="G8" s="31">
        <f>SUM(G4:G7)</f>
        <v>307.10000000000002</v>
      </c>
      <c r="H8" s="63"/>
      <c r="I8" s="28">
        <f t="shared" si="0"/>
        <v>0.21548608918359471</v>
      </c>
    </row>
    <row r="9" spans="1:20" ht="27" customHeight="1" x14ac:dyDescent="0.25">
      <c r="A9" s="7" t="s">
        <v>29</v>
      </c>
      <c r="B9" s="2" t="s">
        <v>179</v>
      </c>
      <c r="C9" s="11">
        <v>150</v>
      </c>
      <c r="D9" s="11">
        <v>0.03</v>
      </c>
      <c r="E9" s="11">
        <v>0</v>
      </c>
      <c r="F9" s="11">
        <v>10</v>
      </c>
      <c r="G9" s="11">
        <v>41</v>
      </c>
      <c r="H9" s="11" t="s">
        <v>86</v>
      </c>
      <c r="I9" s="28">
        <f t="shared" si="0"/>
        <v>2.8768901519138336E-2</v>
      </c>
    </row>
    <row r="10" spans="1:20" ht="35.25" customHeight="1" x14ac:dyDescent="0.25">
      <c r="A10" s="74" t="s">
        <v>30</v>
      </c>
      <c r="B10" s="4" t="s">
        <v>56</v>
      </c>
      <c r="C10" s="8">
        <v>45</v>
      </c>
      <c r="D10" s="8">
        <v>0.64</v>
      </c>
      <c r="E10" s="8">
        <v>4</v>
      </c>
      <c r="F10" s="8">
        <v>4.9000000000000004</v>
      </c>
      <c r="G10" s="8">
        <v>62.9</v>
      </c>
      <c r="H10" s="11" t="s">
        <v>59</v>
      </c>
      <c r="I10" s="21">
        <f t="shared" si="0"/>
        <v>4.4135705013507345E-2</v>
      </c>
      <c r="N10" s="15"/>
      <c r="O10" s="13"/>
      <c r="P10" s="13"/>
      <c r="Q10" s="13"/>
      <c r="R10" s="13"/>
      <c r="S10" s="13"/>
      <c r="T10" s="16"/>
    </row>
    <row r="11" spans="1:20" ht="15.75" x14ac:dyDescent="0.25">
      <c r="A11" s="75"/>
      <c r="B11" s="10" t="s">
        <v>175</v>
      </c>
      <c r="C11" s="17">
        <v>150</v>
      </c>
      <c r="D11" s="12">
        <v>5.58</v>
      </c>
      <c r="E11" s="12">
        <v>2.94</v>
      </c>
      <c r="F11" s="12">
        <v>8.4</v>
      </c>
      <c r="G11" s="12">
        <v>88.2</v>
      </c>
      <c r="H11" s="61" t="s">
        <v>176</v>
      </c>
      <c r="I11" s="21">
        <f t="shared" si="0"/>
        <v>6.1888222292390271E-2</v>
      </c>
      <c r="N11" s="15"/>
      <c r="O11" s="13"/>
      <c r="P11" s="13"/>
      <c r="Q11" s="13"/>
      <c r="R11" s="13"/>
      <c r="S11" s="13"/>
      <c r="T11" s="14"/>
    </row>
    <row r="12" spans="1:20" ht="19.5" customHeight="1" x14ac:dyDescent="0.25">
      <c r="A12" s="75"/>
      <c r="B12" s="23" t="s">
        <v>48</v>
      </c>
      <c r="C12" s="17">
        <v>120</v>
      </c>
      <c r="D12" s="12">
        <v>3.38</v>
      </c>
      <c r="E12" s="12">
        <v>2.64</v>
      </c>
      <c r="F12" s="12">
        <v>23.3</v>
      </c>
      <c r="G12" s="12">
        <v>138.6</v>
      </c>
      <c r="H12" s="61" t="s">
        <v>49</v>
      </c>
      <c r="I12" s="21">
        <f t="shared" si="0"/>
        <v>9.7252920745184712E-2</v>
      </c>
      <c r="N12" s="15"/>
      <c r="O12" s="13"/>
      <c r="P12" s="13"/>
      <c r="Q12" s="13"/>
      <c r="R12" s="13"/>
      <c r="S12" s="13"/>
      <c r="T12" s="14"/>
    </row>
    <row r="13" spans="1:20" ht="20.25" customHeight="1" x14ac:dyDescent="0.25">
      <c r="A13" s="75"/>
      <c r="B13" s="9" t="s">
        <v>177</v>
      </c>
      <c r="C13" s="8">
        <v>60</v>
      </c>
      <c r="D13" s="8">
        <v>8.5</v>
      </c>
      <c r="E13" s="8">
        <v>10.199999999999999</v>
      </c>
      <c r="F13" s="8">
        <v>3.23</v>
      </c>
      <c r="G13" s="8">
        <v>153.80000000000001</v>
      </c>
      <c r="H13" s="61" t="s">
        <v>178</v>
      </c>
      <c r="I13" s="21">
        <f t="shared" si="0"/>
        <v>0.10791846472301161</v>
      </c>
      <c r="L13" s="15"/>
      <c r="M13" s="13"/>
      <c r="N13" s="13"/>
      <c r="O13" s="13"/>
      <c r="P13" s="13"/>
      <c r="Q13" s="13"/>
      <c r="R13" s="14"/>
      <c r="S13" s="13"/>
      <c r="T13" s="14"/>
    </row>
    <row r="14" spans="1:20" ht="15.75" x14ac:dyDescent="0.25">
      <c r="A14" s="75"/>
      <c r="B14" s="9" t="s">
        <v>13</v>
      </c>
      <c r="C14" s="8">
        <v>150</v>
      </c>
      <c r="D14" s="8">
        <v>0.75</v>
      </c>
      <c r="E14" s="8">
        <v>0</v>
      </c>
      <c r="F14" s="8">
        <v>27.4</v>
      </c>
      <c r="G14" s="8">
        <v>108</v>
      </c>
      <c r="H14" s="64" t="s">
        <v>43</v>
      </c>
      <c r="I14" s="21">
        <f t="shared" si="0"/>
        <v>7.578149668455951E-2</v>
      </c>
      <c r="L14" s="18"/>
      <c r="M14" s="13"/>
      <c r="N14" s="13"/>
      <c r="O14" s="13"/>
      <c r="P14" s="13"/>
      <c r="Q14" s="13"/>
      <c r="R14" s="14"/>
    </row>
    <row r="15" spans="1:20" ht="15.75" x14ac:dyDescent="0.25">
      <c r="A15" s="75"/>
      <c r="B15" s="2" t="s">
        <v>14</v>
      </c>
      <c r="C15" s="11">
        <v>35</v>
      </c>
      <c r="D15" s="11">
        <v>2.31</v>
      </c>
      <c r="E15" s="11">
        <v>0.42</v>
      </c>
      <c r="F15" s="11">
        <v>14.6</v>
      </c>
      <c r="G15" s="11">
        <v>63.35</v>
      </c>
      <c r="H15" s="11" t="s">
        <v>52</v>
      </c>
      <c r="I15" s="21">
        <f t="shared" si="0"/>
        <v>4.4451461249693014E-2</v>
      </c>
      <c r="L15" s="18"/>
      <c r="M15" s="13"/>
      <c r="N15" s="13"/>
      <c r="O15" s="13"/>
      <c r="P15" s="13"/>
      <c r="Q15" s="13"/>
      <c r="R15" s="14"/>
    </row>
    <row r="16" spans="1:20" ht="15.75" x14ac:dyDescent="0.25">
      <c r="A16" s="75"/>
      <c r="B16" s="1" t="s">
        <v>15</v>
      </c>
      <c r="C16" s="11">
        <v>15</v>
      </c>
      <c r="D16" s="11">
        <v>1.98</v>
      </c>
      <c r="E16" s="11">
        <v>0.22</v>
      </c>
      <c r="F16" s="11">
        <v>13</v>
      </c>
      <c r="G16" s="11">
        <v>54</v>
      </c>
      <c r="H16" s="11" t="s">
        <v>38</v>
      </c>
      <c r="I16" s="21">
        <f t="shared" si="0"/>
        <v>3.7890748342279755E-2</v>
      </c>
      <c r="L16" s="18"/>
      <c r="M16" s="13"/>
      <c r="N16" s="13"/>
      <c r="O16" s="13"/>
      <c r="P16" s="13"/>
      <c r="Q16" s="13"/>
      <c r="R16" s="14"/>
    </row>
    <row r="17" spans="1:18" ht="18.75" customHeight="1" x14ac:dyDescent="0.25">
      <c r="A17" s="76"/>
      <c r="B17" s="32" t="s">
        <v>18</v>
      </c>
      <c r="C17" s="31">
        <f>SUM(C10:C16)</f>
        <v>575</v>
      </c>
      <c r="D17" s="31">
        <f>SUM(D10:D16)</f>
        <v>23.14</v>
      </c>
      <c r="E17" s="31">
        <f>SUM(E10:E16)</f>
        <v>20.420000000000002</v>
      </c>
      <c r="F17" s="31">
        <f>SUM(F10:F16)</f>
        <v>94.829999999999984</v>
      </c>
      <c r="G17" s="31">
        <f>SUM(G10:G16)</f>
        <v>668.85</v>
      </c>
      <c r="H17" s="33"/>
      <c r="I17" s="28">
        <f t="shared" si="0"/>
        <v>0.46931901905062623</v>
      </c>
      <c r="L17" s="15"/>
      <c r="M17" s="41"/>
      <c r="N17" s="42"/>
      <c r="O17" s="42"/>
      <c r="P17" s="42"/>
      <c r="Q17" s="42"/>
      <c r="R17" s="43"/>
    </row>
    <row r="18" spans="1:18" ht="21.75" customHeight="1" x14ac:dyDescent="0.25">
      <c r="A18" s="74" t="s">
        <v>10</v>
      </c>
      <c r="B18" s="9" t="s">
        <v>64</v>
      </c>
      <c r="C18" s="8">
        <v>130</v>
      </c>
      <c r="D18" s="8">
        <v>1.0999999999999999E-2</v>
      </c>
      <c r="E18" s="8">
        <v>1.4E-2</v>
      </c>
      <c r="F18" s="8">
        <v>0.02</v>
      </c>
      <c r="G18" s="8">
        <v>208.2</v>
      </c>
      <c r="H18" s="8" t="s">
        <v>147</v>
      </c>
      <c r="I18" s="21">
        <f t="shared" si="0"/>
        <v>0.14608988527523417</v>
      </c>
      <c r="L18" s="51"/>
      <c r="M18" s="16"/>
      <c r="N18" s="16"/>
      <c r="O18" s="16"/>
      <c r="P18" s="16"/>
      <c r="Q18" s="16"/>
      <c r="R18" s="14"/>
    </row>
    <row r="19" spans="1:18" ht="21" customHeight="1" x14ac:dyDescent="0.25">
      <c r="A19" s="75"/>
      <c r="B19" s="9" t="s">
        <v>11</v>
      </c>
      <c r="C19" s="11">
        <v>150</v>
      </c>
      <c r="D19" s="11">
        <v>0.03</v>
      </c>
      <c r="E19" s="11">
        <v>0</v>
      </c>
      <c r="F19" s="11">
        <v>10</v>
      </c>
      <c r="G19" s="11">
        <v>41</v>
      </c>
      <c r="H19" s="55" t="s">
        <v>112</v>
      </c>
      <c r="I19" s="21">
        <f t="shared" si="0"/>
        <v>2.8768901519138336E-2</v>
      </c>
    </row>
    <row r="20" spans="1:18" ht="15.75" x14ac:dyDescent="0.25">
      <c r="A20" s="75"/>
      <c r="B20" s="2" t="s">
        <v>102</v>
      </c>
      <c r="C20" s="8">
        <v>25</v>
      </c>
      <c r="D20" s="8">
        <v>0.96</v>
      </c>
      <c r="E20" s="8">
        <v>0.84</v>
      </c>
      <c r="F20" s="8">
        <v>24.2</v>
      </c>
      <c r="G20" s="8">
        <v>105</v>
      </c>
      <c r="H20" s="61" t="s">
        <v>138</v>
      </c>
      <c r="I20" s="21">
        <f t="shared" si="0"/>
        <v>7.3676455109988423E-2</v>
      </c>
    </row>
    <row r="21" spans="1:18" ht="15.75" x14ac:dyDescent="0.25">
      <c r="A21" s="75"/>
      <c r="B21" s="20" t="s">
        <v>15</v>
      </c>
      <c r="C21" s="11">
        <v>15</v>
      </c>
      <c r="D21" s="11">
        <v>1.98</v>
      </c>
      <c r="E21" s="11">
        <v>0.22</v>
      </c>
      <c r="F21" s="11">
        <v>13</v>
      </c>
      <c r="G21" s="11">
        <v>54</v>
      </c>
      <c r="H21" s="11" t="s">
        <v>38</v>
      </c>
      <c r="I21" s="21">
        <f t="shared" si="0"/>
        <v>3.7890748342279755E-2</v>
      </c>
    </row>
    <row r="22" spans="1:18" ht="20.25" customHeight="1" x14ac:dyDescent="0.25">
      <c r="A22" s="76"/>
      <c r="B22" s="30" t="s">
        <v>18</v>
      </c>
      <c r="C22" s="31">
        <f>SUM(C18:C21)</f>
        <v>320</v>
      </c>
      <c r="D22" s="31">
        <f>SUM(D18:D21)</f>
        <v>2.9809999999999999</v>
      </c>
      <c r="E22" s="31">
        <f>SUM(E18:E21)</f>
        <v>1.0740000000000001</v>
      </c>
      <c r="F22" s="31">
        <f>SUM(F18:F21)</f>
        <v>47.22</v>
      </c>
      <c r="G22" s="31">
        <f>SUM(G18:G21)</f>
        <v>408.2</v>
      </c>
      <c r="H22" s="33"/>
      <c r="I22" s="28">
        <f t="shared" si="0"/>
        <v>0.28642599024664067</v>
      </c>
    </row>
    <row r="23" spans="1:18" ht="19.5" customHeight="1" x14ac:dyDescent="0.25">
      <c r="A23" s="34"/>
      <c r="B23" s="30" t="s">
        <v>12</v>
      </c>
      <c r="C23" s="31">
        <f>C8+C9+C17+C22</f>
        <v>1401</v>
      </c>
      <c r="D23" s="31">
        <f>D8+D9+D17+D22</f>
        <v>33.213999999999999</v>
      </c>
      <c r="E23" s="31">
        <f>E8+E9+E17+E22</f>
        <v>35.384</v>
      </c>
      <c r="F23" s="31">
        <f>F8+F9+F17+F22</f>
        <v>186.095</v>
      </c>
      <c r="G23" s="31">
        <f>G8+G9+G17+G22</f>
        <v>1425.15</v>
      </c>
      <c r="H23" s="31" t="s">
        <v>32</v>
      </c>
      <c r="I23" s="28">
        <f t="shared" ref="I23" si="1">G23/$G$23</f>
        <v>1</v>
      </c>
    </row>
    <row r="24" spans="1:18" ht="15.75" x14ac:dyDescent="0.25">
      <c r="A24" s="5"/>
      <c r="I24" s="28">
        <f>SUM(I4:I7,I9,I10:I16,I18:I21)</f>
        <v>1</v>
      </c>
    </row>
    <row r="25" spans="1:18" ht="15.75" x14ac:dyDescent="0.25">
      <c r="A25" s="5"/>
      <c r="I25" s="28">
        <f>SUM(I8,I9,I17,I22)</f>
        <v>1</v>
      </c>
    </row>
  </sheetData>
  <mergeCells count="11">
    <mergeCell ref="A1:I1"/>
    <mergeCell ref="I2:I3"/>
    <mergeCell ref="A4:A8"/>
    <mergeCell ref="A10:A17"/>
    <mergeCell ref="A18:A22"/>
    <mergeCell ref="A2:A3"/>
    <mergeCell ref="B2:B3"/>
    <mergeCell ref="C2:C3"/>
    <mergeCell ref="D2:F2"/>
    <mergeCell ref="G2:G3"/>
    <mergeCell ref="H2:H3"/>
  </mergeCells>
  <conditionalFormatting sqref="I25">
    <cfRule type="cellIs" dxfId="1" priority="1" operator="notEqual">
      <formula>1</formula>
    </cfRule>
  </conditionalFormatting>
  <pageMargins left="0.7" right="0.7" top="0.75" bottom="0.75" header="0.3" footer="0.3"/>
  <pageSetup paperSize="9" scale="8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504.1_Ясли</vt:lpstr>
      <vt:lpstr>504.2_Ясли</vt:lpstr>
      <vt:lpstr>504.3_Ясли</vt:lpstr>
      <vt:lpstr>504.4_Ясли</vt:lpstr>
      <vt:lpstr>504.5_Ясли</vt:lpstr>
      <vt:lpstr>504.6_Ясли</vt:lpstr>
      <vt:lpstr>504.7_Ясли</vt:lpstr>
      <vt:lpstr>504.8_Ясли</vt:lpstr>
      <vt:lpstr>504.9_Ясли</vt:lpstr>
      <vt:lpstr>504.10_Ясли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2025-09-30T18:57:08Z</dcterms:modified>
</cp:coreProperties>
</file>