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4CE2DEBB-7728-410A-9F8D-67481CD537FE}" xr6:coauthVersionLast="47" xr6:coauthVersionMax="47" xr10:uidLastSave="{00000000-0000-0000-0000-000000000000}"/>
  <bookViews>
    <workbookView xWindow="-120" yWindow="-120" windowWidth="29040" windowHeight="15840" tabRatio="726" activeTab="9" xr2:uid="{00000000-000D-0000-FFFF-FFFF00000000}"/>
  </bookViews>
  <sheets>
    <sheet name="504 сад.1" sheetId="61" r:id="rId1"/>
    <sheet name="504 сад.2" sheetId="60" r:id="rId2"/>
    <sheet name="504 сад.3" sheetId="59" r:id="rId3"/>
    <sheet name="504 сад.4" sheetId="58" r:id="rId4"/>
    <sheet name="504 сад.5" sheetId="44" r:id="rId5"/>
    <sheet name="504 сад.6" sheetId="3" r:id="rId6"/>
    <sheet name="504 сад.7" sheetId="2" r:id="rId7"/>
    <sheet name="504 сад.8" sheetId="1" r:id="rId8"/>
    <sheet name="504 сад.9" sheetId="4" r:id="rId9"/>
    <sheet name="504 сад.10" sheetId="5" r:id="rId10"/>
  </sheets>
  <calcPr calcId="191029"/>
</workbook>
</file>

<file path=xl/calcChain.xml><?xml version="1.0" encoding="utf-8"?>
<calcChain xmlns="http://schemas.openxmlformats.org/spreadsheetml/2006/main">
  <c r="I17" i="60" l="1"/>
  <c r="D7" i="3"/>
  <c r="G21" i="3"/>
  <c r="F21" i="3"/>
  <c r="E21" i="3"/>
  <c r="D21" i="3"/>
  <c r="C21" i="3"/>
  <c r="E7" i="3" l="1"/>
  <c r="F7" i="3"/>
  <c r="G7" i="3"/>
  <c r="E15" i="3"/>
  <c r="F15" i="3"/>
  <c r="G15" i="3"/>
  <c r="D15" i="3"/>
  <c r="D22" i="3" s="1"/>
  <c r="F22" i="3" l="1"/>
  <c r="E22" i="3"/>
  <c r="G22" i="3"/>
  <c r="C21" i="44"/>
  <c r="D21" i="44"/>
  <c r="E21" i="44"/>
  <c r="F21" i="44"/>
  <c r="G21" i="44"/>
  <c r="I18" i="3" l="1"/>
  <c r="I5" i="3"/>
  <c r="I19" i="3"/>
  <c r="I6" i="3"/>
  <c r="I21" i="3"/>
  <c r="I17" i="3"/>
  <c r="I20" i="3"/>
  <c r="I4" i="3"/>
  <c r="I8" i="3"/>
  <c r="I10" i="3"/>
  <c r="I12" i="3"/>
  <c r="I14" i="3"/>
  <c r="I16" i="3"/>
  <c r="I22" i="3"/>
  <c r="I7" i="3"/>
  <c r="I9" i="3"/>
  <c r="I11" i="3"/>
  <c r="I13" i="3"/>
  <c r="I15" i="3"/>
  <c r="G21" i="61"/>
  <c r="F21" i="61"/>
  <c r="E21" i="61"/>
  <c r="D21" i="61"/>
  <c r="C21" i="61"/>
  <c r="G17" i="61"/>
  <c r="F17" i="61"/>
  <c r="E17" i="61"/>
  <c r="D17" i="61"/>
  <c r="C17" i="61"/>
  <c r="G7" i="61"/>
  <c r="F7" i="61"/>
  <c r="E7" i="61"/>
  <c r="D7" i="61"/>
  <c r="C7" i="61"/>
  <c r="G20" i="60"/>
  <c r="F20" i="60"/>
  <c r="E20" i="60"/>
  <c r="D20" i="60"/>
  <c r="C20" i="60"/>
  <c r="G15" i="60"/>
  <c r="F15" i="60"/>
  <c r="E15" i="60"/>
  <c r="D15" i="60"/>
  <c r="C15" i="60"/>
  <c r="G7" i="60"/>
  <c r="F7" i="60"/>
  <c r="E7" i="60"/>
  <c r="D7" i="60"/>
  <c r="C7" i="60"/>
  <c r="I23" i="3" l="1"/>
  <c r="D21" i="60"/>
  <c r="F21" i="60"/>
  <c r="I24" i="3"/>
  <c r="C22" i="61"/>
  <c r="E22" i="61"/>
  <c r="D22" i="61"/>
  <c r="F22" i="61"/>
  <c r="G22" i="61"/>
  <c r="I10" i="61" s="1"/>
  <c r="C21" i="60"/>
  <c r="E21" i="60"/>
  <c r="G21" i="60"/>
  <c r="I15" i="60" s="1"/>
  <c r="G22" i="59"/>
  <c r="F22" i="59"/>
  <c r="E22" i="59"/>
  <c r="D22" i="59"/>
  <c r="C22" i="59"/>
  <c r="G16" i="59"/>
  <c r="F16" i="59"/>
  <c r="E16" i="59"/>
  <c r="D16" i="59"/>
  <c r="C16" i="59"/>
  <c r="G7" i="59"/>
  <c r="F7" i="59"/>
  <c r="E7" i="59"/>
  <c r="D7" i="59"/>
  <c r="C7" i="59"/>
  <c r="D7" i="58"/>
  <c r="E7" i="58"/>
  <c r="F7" i="58"/>
  <c r="G7" i="58"/>
  <c r="H7" i="58"/>
  <c r="G20" i="58"/>
  <c r="F20" i="58"/>
  <c r="E20" i="58"/>
  <c r="D20" i="58"/>
  <c r="C20" i="58"/>
  <c r="G15" i="58"/>
  <c r="F15" i="58"/>
  <c r="E15" i="58"/>
  <c r="D15" i="58"/>
  <c r="C15" i="58"/>
  <c r="C7" i="58"/>
  <c r="G16" i="44"/>
  <c r="F16" i="44"/>
  <c r="E16" i="44"/>
  <c r="D16" i="44"/>
  <c r="C16" i="44"/>
  <c r="G7" i="44"/>
  <c r="F7" i="44"/>
  <c r="E7" i="44"/>
  <c r="D7" i="44"/>
  <c r="C7" i="44"/>
  <c r="I8" i="60" l="1"/>
  <c r="F23" i="59"/>
  <c r="D23" i="59"/>
  <c r="C22" i="44"/>
  <c r="E22" i="44"/>
  <c r="F21" i="58"/>
  <c r="D21" i="58"/>
  <c r="I16" i="60"/>
  <c r="I21" i="61"/>
  <c r="I13" i="61"/>
  <c r="I22" i="61"/>
  <c r="I20" i="61"/>
  <c r="I16" i="61"/>
  <c r="I14" i="61"/>
  <c r="I12" i="61"/>
  <c r="I9" i="61"/>
  <c r="I5" i="61"/>
  <c r="I19" i="61"/>
  <c r="I18" i="61"/>
  <c r="I15" i="61"/>
  <c r="I11" i="61"/>
  <c r="I8" i="61"/>
  <c r="I6" i="61"/>
  <c r="I4" i="61"/>
  <c r="I7" i="61"/>
  <c r="I17" i="61"/>
  <c r="I20" i="60"/>
  <c r="I11" i="60"/>
  <c r="I4" i="60"/>
  <c r="I12" i="60"/>
  <c r="I21" i="60"/>
  <c r="I7" i="60"/>
  <c r="I5" i="60"/>
  <c r="I9" i="60"/>
  <c r="I13" i="60"/>
  <c r="I18" i="60"/>
  <c r="I6" i="60"/>
  <c r="I10" i="60"/>
  <c r="I14" i="60"/>
  <c r="I19" i="60"/>
  <c r="C23" i="59"/>
  <c r="E23" i="59"/>
  <c r="G23" i="59"/>
  <c r="C21" i="58"/>
  <c r="E21" i="58"/>
  <c r="G21" i="58"/>
  <c r="I4" i="58" s="1"/>
  <c r="D22" i="44"/>
  <c r="F22" i="44"/>
  <c r="G22" i="44"/>
  <c r="I18" i="44" s="1"/>
  <c r="I23" i="61" l="1"/>
  <c r="I24" i="61"/>
  <c r="I23" i="60"/>
  <c r="I22" i="60"/>
  <c r="I23" i="59"/>
  <c r="I21" i="59"/>
  <c r="I19" i="59"/>
  <c r="I17" i="59"/>
  <c r="I14" i="59"/>
  <c r="I12" i="59"/>
  <c r="I10" i="59"/>
  <c r="I8" i="59"/>
  <c r="I6" i="59"/>
  <c r="I4" i="59"/>
  <c r="I20" i="59"/>
  <c r="I18" i="59"/>
  <c r="I16" i="59"/>
  <c r="I15" i="59"/>
  <c r="I13" i="59"/>
  <c r="I11" i="59"/>
  <c r="I9" i="59"/>
  <c r="I7" i="59"/>
  <c r="I5" i="59"/>
  <c r="I22" i="59"/>
  <c r="I21" i="58"/>
  <c r="I19" i="58"/>
  <c r="I17" i="58"/>
  <c r="I14" i="58"/>
  <c r="I12" i="58"/>
  <c r="I9" i="58"/>
  <c r="I5" i="58"/>
  <c r="I18" i="58"/>
  <c r="I16" i="58"/>
  <c r="I13" i="58"/>
  <c r="I11" i="58"/>
  <c r="I10" i="58"/>
  <c r="I8" i="58"/>
  <c r="I6" i="58"/>
  <c r="I7" i="58"/>
  <c r="I20" i="58"/>
  <c r="I15" i="58"/>
  <c r="I22" i="44"/>
  <c r="I20" i="44"/>
  <c r="I15" i="44"/>
  <c r="I13" i="44"/>
  <c r="I11" i="44"/>
  <c r="I9" i="44"/>
  <c r="I6" i="44"/>
  <c r="I4" i="44"/>
  <c r="I19" i="44"/>
  <c r="I17" i="44"/>
  <c r="I14" i="44"/>
  <c r="I12" i="44"/>
  <c r="I10" i="44"/>
  <c r="I8" i="44"/>
  <c r="I5" i="44"/>
  <c r="I7" i="44"/>
  <c r="I21" i="44"/>
  <c r="I16" i="44"/>
  <c r="I25" i="59" l="1"/>
  <c r="I24" i="59"/>
  <c r="I22" i="58"/>
  <c r="I23" i="58"/>
  <c r="I24" i="44"/>
  <c r="I23" i="44"/>
  <c r="C15" i="3" l="1"/>
  <c r="G7" i="2" l="1"/>
  <c r="G22" i="4"/>
  <c r="C17" i="4"/>
  <c r="D17" i="4"/>
  <c r="E17" i="4"/>
  <c r="F17" i="4"/>
  <c r="D22" i="4"/>
  <c r="E22" i="4"/>
  <c r="F22" i="4"/>
  <c r="G17" i="4"/>
  <c r="D16" i="5" l="1"/>
  <c r="E16" i="5"/>
  <c r="F16" i="5"/>
  <c r="G16" i="5"/>
  <c r="D21" i="5" l="1"/>
  <c r="E21" i="5"/>
  <c r="F21" i="5"/>
  <c r="G21" i="5"/>
  <c r="C21" i="5"/>
  <c r="C16" i="5"/>
  <c r="D7" i="5"/>
  <c r="E7" i="5"/>
  <c r="F7" i="5"/>
  <c r="G7" i="5"/>
  <c r="C7" i="5"/>
  <c r="C22" i="5" l="1"/>
  <c r="E22" i="5"/>
  <c r="G22" i="5"/>
  <c r="I11" i="5" s="1"/>
  <c r="D22" i="5"/>
  <c r="F22" i="5"/>
  <c r="I12" i="5" l="1"/>
  <c r="I6" i="5"/>
  <c r="I18" i="5"/>
  <c r="I4" i="5"/>
  <c r="I5" i="5"/>
  <c r="I10" i="5"/>
  <c r="I13" i="5"/>
  <c r="I9" i="5"/>
  <c r="I22" i="5"/>
  <c r="I20" i="5"/>
  <c r="I19" i="5"/>
  <c r="I16" i="5"/>
  <c r="I14" i="5"/>
  <c r="I7" i="5"/>
  <c r="I17" i="5"/>
  <c r="I15" i="5"/>
  <c r="I8" i="5"/>
  <c r="I21" i="5"/>
  <c r="D20" i="2"/>
  <c r="E20" i="2"/>
  <c r="F20" i="2"/>
  <c r="G20" i="2"/>
  <c r="D16" i="2"/>
  <c r="E16" i="2"/>
  <c r="F16" i="2"/>
  <c r="G16" i="2"/>
  <c r="C16" i="2"/>
  <c r="D7" i="2"/>
  <c r="E7" i="2"/>
  <c r="F7" i="2"/>
  <c r="I23" i="5" l="1"/>
  <c r="G21" i="2"/>
  <c r="I10" i="2" s="1"/>
  <c r="I24" i="5"/>
  <c r="E21" i="2"/>
  <c r="F21" i="2"/>
  <c r="D21" i="2"/>
  <c r="I4" i="2" l="1"/>
  <c r="I11" i="2"/>
  <c r="I14" i="2"/>
  <c r="I21" i="2"/>
  <c r="I15" i="2"/>
  <c r="I7" i="2"/>
  <c r="I18" i="2"/>
  <c r="I5" i="2"/>
  <c r="I19" i="2"/>
  <c r="I16" i="2"/>
  <c r="I13" i="2"/>
  <c r="I9" i="2"/>
  <c r="I6" i="2"/>
  <c r="I20" i="2"/>
  <c r="I17" i="2"/>
  <c r="I12" i="2"/>
  <c r="I8" i="2"/>
  <c r="C22" i="4"/>
  <c r="I23" i="2" l="1"/>
  <c r="I22" i="2"/>
  <c r="D7" i="4"/>
  <c r="E7" i="4"/>
  <c r="F7" i="4"/>
  <c r="G7" i="4"/>
  <c r="C7" i="4"/>
  <c r="C23" i="4" s="1"/>
  <c r="G23" i="4" l="1"/>
  <c r="I12" i="4" s="1"/>
  <c r="E23" i="4"/>
  <c r="D23" i="4"/>
  <c r="F23" i="4"/>
  <c r="I23" i="4" l="1"/>
  <c r="I21" i="4"/>
  <c r="I19" i="4"/>
  <c r="I15" i="4"/>
  <c r="I13" i="4"/>
  <c r="I10" i="4"/>
  <c r="I8" i="4"/>
  <c r="I5" i="4"/>
  <c r="I20" i="4"/>
  <c r="I18" i="4"/>
  <c r="I16" i="4"/>
  <c r="I14" i="4"/>
  <c r="I11" i="4"/>
  <c r="I9" i="4"/>
  <c r="I6" i="4"/>
  <c r="I22" i="4"/>
  <c r="I17" i="4"/>
  <c r="I7" i="4"/>
  <c r="I25" i="4" l="1"/>
  <c r="E23" i="1" l="1"/>
  <c r="C20" i="2" l="1"/>
  <c r="C7" i="2" l="1"/>
  <c r="C7" i="3"/>
  <c r="G18" i="1"/>
  <c r="F18" i="1"/>
  <c r="E18" i="1"/>
  <c r="D18" i="1"/>
  <c r="G23" i="1"/>
  <c r="F23" i="1"/>
  <c r="D23" i="1"/>
  <c r="C23" i="1"/>
  <c r="C18" i="1"/>
  <c r="G7" i="1"/>
  <c r="F7" i="1"/>
  <c r="E7" i="1"/>
  <c r="D7" i="1"/>
  <c r="C7" i="1"/>
  <c r="G24" i="1" l="1"/>
  <c r="I10" i="1" s="1"/>
  <c r="F24" i="1"/>
  <c r="E24" i="1"/>
  <c r="D24" i="1"/>
  <c r="C24" i="1"/>
  <c r="C22" i="3"/>
  <c r="I6" i="1" l="1"/>
  <c r="I12" i="1"/>
  <c r="I13" i="1"/>
  <c r="I11" i="1"/>
  <c r="I18" i="1"/>
  <c r="I14" i="1"/>
  <c r="I5" i="1"/>
  <c r="I8" i="1"/>
  <c r="I16" i="1"/>
  <c r="I20" i="1"/>
  <c r="I22" i="1"/>
  <c r="I24" i="1"/>
  <c r="I7" i="1"/>
  <c r="I9" i="1"/>
  <c r="I15" i="1"/>
  <c r="I17" i="1"/>
  <c r="I19" i="1"/>
  <c r="I21" i="1"/>
  <c r="I23" i="1"/>
  <c r="I4" i="1"/>
  <c r="I26" i="1" l="1"/>
  <c r="I25" i="1"/>
  <c r="I4" i="4" l="1"/>
  <c r="I24" i="4" s="1"/>
  <c r="C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3" authorId="0" shapeId="0" xr:uid="{3537730A-B8CE-42FA-BDE6-44F0B1DA1BA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4" authorId="0" shapeId="0" xr:uid="{CF5DBD16-3470-450F-839D-0624EB87E8C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</t>
        </r>
      </text>
    </comment>
    <comment ref="I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2" authorId="0" shapeId="0" xr:uid="{47B05473-5B46-489E-AB16-F8A0E6CBC57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3" authorId="0" shapeId="0" xr:uid="{C6128013-4FC6-4D1C-B9D5-A5463A1735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4" authorId="0" shapeId="0" xr:uid="{C9320130-FAEE-4FFB-8AA5-639B647D65F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5" authorId="0" shapeId="0" xr:uid="{2BD46070-3C39-41A2-96B1-FC97E234E04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2" authorId="0" shapeId="0" xr:uid="{6BA16724-AAA6-42DA-A304-79FC4BFA33D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3" authorId="0" shapeId="0" xr:uid="{5E133BC9-1A2A-4DE9-86F5-9B261FA36CC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3" authorId="0" shapeId="0" xr:uid="{827F35CB-5DC3-4CFE-BDC6-0B3E3BEE7EB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</t>
        </r>
      </text>
    </comment>
    <comment ref="I24" authorId="0" shapeId="0" xr:uid="{063F9AEE-1D8F-4B00-9A40-4F2B3079057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3" authorId="0" shapeId="0" xr:uid="{1D0F48A3-168B-4DD6-AB5A-5CE3AE6EC8A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4" authorId="0" shapeId="0" xr:uid="{EAF2391D-AB5C-4DF8-8D0F-3862FA2E559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позициям
</t>
        </r>
      </text>
    </comment>
    <comment ref="I25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Сумма долей по итогам</t>
        </r>
      </text>
    </comment>
  </commentList>
</comments>
</file>

<file path=xl/sharedStrings.xml><?xml version="1.0" encoding="utf-8"?>
<sst xmlns="http://schemas.openxmlformats.org/spreadsheetml/2006/main" count="491" uniqueCount="189">
  <si>
    <t>Прием пищи</t>
  </si>
  <si>
    <t>Выход блюда</t>
  </si>
  <si>
    <t>Пищевые вещества (г)</t>
  </si>
  <si>
    <t>№ рецептуры</t>
  </si>
  <si>
    <t>Белки</t>
  </si>
  <si>
    <t>Жиры</t>
  </si>
  <si>
    <t>Углеводы</t>
  </si>
  <si>
    <t>Завтрак</t>
  </si>
  <si>
    <t>Какао с молоком</t>
  </si>
  <si>
    <t>Уплотненный полдник</t>
  </si>
  <si>
    <t>Чай с лимоном</t>
  </si>
  <si>
    <t>итого за день</t>
  </si>
  <si>
    <t>Хлеб ржаной</t>
  </si>
  <si>
    <t>Хлеб пшеничный</t>
  </si>
  <si>
    <t>Рагу из овощей</t>
  </si>
  <si>
    <t>Картофельное пюре</t>
  </si>
  <si>
    <t>итого за прием</t>
  </si>
  <si>
    <t>Каша ячневая молочная с маслом сливочным</t>
  </si>
  <si>
    <t>Каша манная молочная с маслом сливочным</t>
  </si>
  <si>
    <t>Сдоба обыкновенная</t>
  </si>
  <si>
    <t xml:space="preserve">итого за прием </t>
  </si>
  <si>
    <t>Молоко сгущёное</t>
  </si>
  <si>
    <t>Сок/Фрукты в ассортименте</t>
  </si>
  <si>
    <t>Напиток из шиповника</t>
  </si>
  <si>
    <t>Наименование блюда</t>
  </si>
  <si>
    <t>Ценность (ккал)</t>
  </si>
  <si>
    <t>Второй завтрак</t>
  </si>
  <si>
    <t>Обед</t>
  </si>
  <si>
    <t>МЕНЮ САД 3 ДЕНЬ</t>
  </si>
  <si>
    <t>МЕНЮ САД 4 ДЕНЬ</t>
  </si>
  <si>
    <t>МЕНЮ САД 5 ДЕНЬ</t>
  </si>
  <si>
    <t>МЕНЮ САД 7 ДЕНЬ</t>
  </si>
  <si>
    <t>МЕНЮ САД 9 ДЕНЬ</t>
  </si>
  <si>
    <t>МЕНЮ САД 10 ДЕНЬ</t>
  </si>
  <si>
    <t>7.435</t>
  </si>
  <si>
    <t>7.14/10/1</t>
  </si>
  <si>
    <t>7.165-1</t>
  </si>
  <si>
    <t>7.050</t>
  </si>
  <si>
    <t>Компот из яблок и кураги</t>
  </si>
  <si>
    <t>7.13/10/1</t>
  </si>
  <si>
    <t>Борщ вегитарианский  со сметаной</t>
  </si>
  <si>
    <t>7.136</t>
  </si>
  <si>
    <t>Доля приема пищи в кКал, %</t>
  </si>
  <si>
    <t>Макаронные изделия отварные с овощами</t>
  </si>
  <si>
    <t>7.н151</t>
  </si>
  <si>
    <t>Суп молочный с лапшой</t>
  </si>
  <si>
    <t>Кофейный напиток на молоке</t>
  </si>
  <si>
    <t>7.003</t>
  </si>
  <si>
    <t>Салат из белокочанной  капусты с кукурузой,луком и раст. маслом</t>
  </si>
  <si>
    <t>7.4/1/1</t>
  </si>
  <si>
    <t>7.068</t>
  </si>
  <si>
    <t>Биточки рыбные</t>
  </si>
  <si>
    <t>7.н124с-4</t>
  </si>
  <si>
    <t>Салат из  отварного картофеля,моркови,свеклы с репчатым луком сол.огурцом с раст. маслом</t>
  </si>
  <si>
    <t>Суп рыбный с крупой</t>
  </si>
  <si>
    <t>7.423</t>
  </si>
  <si>
    <t>7.н043/1</t>
  </si>
  <si>
    <t>Ватрушка с повидлом</t>
  </si>
  <si>
    <t>7.н152</t>
  </si>
  <si>
    <t>7.150/2</t>
  </si>
  <si>
    <t>Напиток "Валитек"</t>
  </si>
  <si>
    <t>7.343/1</t>
  </si>
  <si>
    <t>Омлет натуральный</t>
  </si>
  <si>
    <t>Чай с сахаром</t>
  </si>
  <si>
    <t>7.354/3</t>
  </si>
  <si>
    <t>Суп из овощей с мясом куры со сметаной</t>
  </si>
  <si>
    <t>7.н106-3</t>
  </si>
  <si>
    <t>Макаронные изделия отварные с сыром</t>
  </si>
  <si>
    <t>Батон с маслом сливочным</t>
  </si>
  <si>
    <t>7.035-1</t>
  </si>
  <si>
    <t>Рассольник"Ленинградский" со сметаной</t>
  </si>
  <si>
    <t>Салат из белокочанной капусты и моркови с раст.маслом</t>
  </si>
  <si>
    <t>7.055</t>
  </si>
  <si>
    <t>7.162-и</t>
  </si>
  <si>
    <t>7.н066</t>
  </si>
  <si>
    <t>Суп овощной на мясом бульоне со сметаной</t>
  </si>
  <si>
    <t>7.043с</t>
  </si>
  <si>
    <t>Снежок</t>
  </si>
  <si>
    <t>7.004</t>
  </si>
  <si>
    <t>Йогурт питьевой</t>
  </si>
  <si>
    <t>Картофель отварной</t>
  </si>
  <si>
    <t>7.н043</t>
  </si>
  <si>
    <t>Печенье</t>
  </si>
  <si>
    <t>7.11/4</t>
  </si>
  <si>
    <t>7.343/2</t>
  </si>
  <si>
    <t>Азу</t>
  </si>
  <si>
    <t>7.21/2/2</t>
  </si>
  <si>
    <t>Суфле рыбное</t>
  </si>
  <si>
    <t>7.61р/1</t>
  </si>
  <si>
    <t>Каша пшеничная молочная  со сливочным маслом</t>
  </si>
  <si>
    <t>Вафля</t>
  </si>
  <si>
    <t>7.29/1/1</t>
  </si>
  <si>
    <t>Компот из чернослива и изюма</t>
  </si>
  <si>
    <t>7.11/10</t>
  </si>
  <si>
    <t>7.15/14/1</t>
  </si>
  <si>
    <t>Каша пшенная молочная с маслом сливочным</t>
  </si>
  <si>
    <t>Компот из чернослива</t>
  </si>
  <si>
    <t>7.028</t>
  </si>
  <si>
    <t>Кисель "Валитек"</t>
  </si>
  <si>
    <t>Суфле из печени с рисом</t>
  </si>
  <si>
    <t>Суп -лапша с мясом куры со сметаной</t>
  </si>
  <si>
    <t>Бигус с мясом куры</t>
  </si>
  <si>
    <t>Каша гречневая молочная со сливочным маслом</t>
  </si>
  <si>
    <t>Плов из филе индейки</t>
  </si>
  <si>
    <t>Биточки из мяса кур</t>
  </si>
  <si>
    <t>Капуста тушёная со сметаной</t>
  </si>
  <si>
    <t>7.2/133</t>
  </si>
  <si>
    <t>Пюре из гороха со сливочным маслом</t>
  </si>
  <si>
    <t>7.362-1</t>
  </si>
  <si>
    <t xml:space="preserve">МЕНЮ САД 1 ДЕНЬ  </t>
  </si>
  <si>
    <t xml:space="preserve">МЕНЮ САД 2 ДЕНЬ  </t>
  </si>
  <si>
    <t>Салат из отварного картофеля,кукурузы и репчатого лука с растительным маслом</t>
  </si>
  <si>
    <t>7.27/1</t>
  </si>
  <si>
    <t>7.н019</t>
  </si>
  <si>
    <t>Борщ с фасолью вегетарианский со сметаной</t>
  </si>
  <si>
    <t>Салат овощной с зелёным горошком</t>
  </si>
  <si>
    <t>7.013</t>
  </si>
  <si>
    <t>Запеканка творожная</t>
  </si>
  <si>
    <t>№  рецептуры</t>
  </si>
  <si>
    <t>7.н038/5</t>
  </si>
  <si>
    <t>7.015/1</t>
  </si>
  <si>
    <t>7.н039-1</t>
  </si>
  <si>
    <t>7.13/8/1</t>
  </si>
  <si>
    <t>7.н089</t>
  </si>
  <si>
    <t>Салат из морсой капусты и моркови с яйцои с раст.маслом</t>
  </si>
  <si>
    <t>7.19/1/1</t>
  </si>
  <si>
    <t>Салат из отварной свеклы с  растительным маслом</t>
  </si>
  <si>
    <t>7.20/1/1</t>
  </si>
  <si>
    <t>Напиток из смородины/клюквы/брусники</t>
  </si>
  <si>
    <t>7.308/6</t>
  </si>
  <si>
    <t>7.1/1/7</t>
  </si>
  <si>
    <t>Бифштекс рубленный паровой(индейка)</t>
  </si>
  <si>
    <t xml:space="preserve">МЕНЮ САД 8 ДЕНЬ  </t>
  </si>
  <si>
    <t xml:space="preserve">МЕНЮ САД 6 ДЕНЬ  </t>
  </si>
  <si>
    <t>7.080</t>
  </si>
  <si>
    <t>7.023-3</t>
  </si>
  <si>
    <t>7.356</t>
  </si>
  <si>
    <t>7.5/10</t>
  </si>
  <si>
    <t>Суп картофельный со сметаной</t>
  </si>
  <si>
    <t>7.12/2</t>
  </si>
  <si>
    <t>Котлета мясная</t>
  </si>
  <si>
    <t>7.н163/7</t>
  </si>
  <si>
    <t>7.022/2</t>
  </si>
  <si>
    <t>7.221/2</t>
  </si>
  <si>
    <t>7.354/5</t>
  </si>
  <si>
    <t>7.038</t>
  </si>
  <si>
    <t>7.15/10</t>
  </si>
  <si>
    <t>7.350</t>
  </si>
  <si>
    <t>7.47с</t>
  </si>
  <si>
    <t>7.13/10</t>
  </si>
  <si>
    <t>Батон20/ масло5/сыр9</t>
  </si>
  <si>
    <t>7.н189-3</t>
  </si>
  <si>
    <t>7.186/1</t>
  </si>
  <si>
    <t>Каша   молочная ассорти(пшено,греча)  со сливочным маслом</t>
  </si>
  <si>
    <t>Салат из морови и яблок с растительным маслом</t>
  </si>
  <si>
    <t>7.289</t>
  </si>
  <si>
    <t>7.н355-1</t>
  </si>
  <si>
    <t>Пряник</t>
  </si>
  <si>
    <t>7.209-1</t>
  </si>
  <si>
    <t>7.64-1/1</t>
  </si>
  <si>
    <t>Банан</t>
  </si>
  <si>
    <t>7.183</t>
  </si>
  <si>
    <t>7.1/10</t>
  </si>
  <si>
    <t>7.5/2</t>
  </si>
  <si>
    <t>Батон с джемом</t>
  </si>
  <si>
    <t>7.63с</t>
  </si>
  <si>
    <t>7.035/8</t>
  </si>
  <si>
    <t>Свекольник с мясом и сметаной</t>
  </si>
  <si>
    <t>Джем/сгущёное молоко</t>
  </si>
  <si>
    <t>Щи вегитарианские со сметаной</t>
  </si>
  <si>
    <t>7.145</t>
  </si>
  <si>
    <t>Компот из сухофруктов</t>
  </si>
  <si>
    <t>7.3/10/1</t>
  </si>
  <si>
    <t>Суп гороховый со сметаной</t>
  </si>
  <si>
    <t>Каша гречневая рассыпчатая с овощами</t>
  </si>
  <si>
    <t>7.44/3/3</t>
  </si>
  <si>
    <t>Гуляш из мяса свинины</t>
  </si>
  <si>
    <t>7.43-2/4</t>
  </si>
  <si>
    <t>7.н124с</t>
  </si>
  <si>
    <t>Ватрушка с творогом</t>
  </si>
  <si>
    <t>4.5/12</t>
  </si>
  <si>
    <t>Гуляш из куры</t>
  </si>
  <si>
    <t>Каша геркулесовая молочная со сливочным маслом</t>
  </si>
  <si>
    <t>7.8/4</t>
  </si>
  <si>
    <t>Снежок/Йогурт</t>
  </si>
  <si>
    <t>Суп молочный с крупой</t>
  </si>
  <si>
    <t xml:space="preserve">      </t>
  </si>
  <si>
    <t>7.190-1</t>
  </si>
  <si>
    <t>7.н086-1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</si>
</sst>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5">
    <xf numFmtId="0" fontId="0" fillId="0" borderId="0" xfId="0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20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49" fontId="0" fillId="0" borderId="0" xfId="0" applyNumberFormat="1"/>
    <xf numFmtId="0" fontId="4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2" fontId="7" fillId="0" borderId="1" xfId="0" applyNumberFormat="1" applyFont="1" applyBorder="1"/>
    <xf numFmtId="49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  <xf numFmtId="10" fontId="5" fillId="0" borderId="1" xfId="1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left" wrapText="1"/>
    </xf>
    <xf numFmtId="2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20" fontId="2" fillId="0" borderId="1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10" fontId="5" fillId="3" borderId="1" xfId="1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7" fillId="0" borderId="2" xfId="0" applyFont="1" applyBorder="1"/>
    <xf numFmtId="164" fontId="5" fillId="2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10" fontId="5" fillId="0" borderId="8" xfId="1" applyNumberFormat="1" applyFont="1" applyFill="1" applyBorder="1" applyAlignment="1">
      <alignment horizontal="right" vertical="center"/>
    </xf>
    <xf numFmtId="10" fontId="5" fillId="2" borderId="8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0" fontId="2" fillId="0" borderId="5" xfId="0" applyNumberFormat="1" applyFont="1" applyBorder="1" applyAlignment="1">
      <alignment vertical="center"/>
    </xf>
    <xf numFmtId="20" fontId="2" fillId="0" borderId="4" xfId="0" applyNumberFormat="1" applyFont="1" applyBorder="1" applyAlignment="1">
      <alignment vertical="center"/>
    </xf>
    <xf numFmtId="20" fontId="2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10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A858-A0AA-4766-81A9-9A7531E2EA38}">
  <dimension ref="A1:T24"/>
  <sheetViews>
    <sheetView workbookViewId="0">
      <selection activeCell="L26" sqref="L26"/>
    </sheetView>
  </sheetViews>
  <sheetFormatPr defaultRowHeight="15" x14ac:dyDescent="0.25"/>
  <cols>
    <col min="1" max="1" width="8.5703125" customWidth="1"/>
    <col min="2" max="2" width="39.5703125" customWidth="1"/>
    <col min="3" max="7" width="11.140625" customWidth="1"/>
    <col min="8" max="9" width="10.7109375" customWidth="1"/>
  </cols>
  <sheetData>
    <row r="1" spans="1:20" ht="18.75" customHeight="1" x14ac:dyDescent="0.3">
      <c r="A1" s="95" t="s">
        <v>109</v>
      </c>
      <c r="B1" s="95"/>
      <c r="C1" s="95"/>
      <c r="D1" s="95"/>
      <c r="E1" s="95"/>
      <c r="F1" s="95"/>
      <c r="G1" s="95"/>
      <c r="H1" s="95"/>
    </row>
    <row r="2" spans="1:20" ht="18.75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20" ht="18.75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20" ht="31.5" customHeight="1" x14ac:dyDescent="0.25">
      <c r="A4" s="92" t="s">
        <v>7</v>
      </c>
      <c r="B4" s="3" t="s">
        <v>89</v>
      </c>
      <c r="C4" s="12">
        <v>200</v>
      </c>
      <c r="D4" s="12">
        <v>5.36</v>
      </c>
      <c r="E4" s="12">
        <v>7.18</v>
      </c>
      <c r="F4" s="12">
        <v>23.72</v>
      </c>
      <c r="G4" s="12">
        <v>197.56</v>
      </c>
      <c r="H4" s="56" t="s">
        <v>52</v>
      </c>
      <c r="I4" s="29">
        <f t="shared" ref="I4:I22" si="0">G4/$G$22</f>
        <v>0.13783576362240982</v>
      </c>
    </row>
    <row r="5" spans="1:20" ht="18.75" customHeight="1" x14ac:dyDescent="0.25">
      <c r="A5" s="93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56" t="s">
        <v>35</v>
      </c>
      <c r="I5" s="29">
        <f t="shared" si="0"/>
        <v>7.1024907555989669E-2</v>
      </c>
    </row>
    <row r="6" spans="1:20" ht="18.75" customHeight="1" x14ac:dyDescent="0.25">
      <c r="A6" s="93"/>
      <c r="B6" s="10" t="s">
        <v>164</v>
      </c>
      <c r="C6" s="25">
        <v>60</v>
      </c>
      <c r="D6" s="13">
        <v>1.9</v>
      </c>
      <c r="E6" s="13">
        <v>5.4</v>
      </c>
      <c r="F6" s="13">
        <v>13.4</v>
      </c>
      <c r="G6" s="13">
        <v>88.1</v>
      </c>
      <c r="H6" s="57" t="s">
        <v>166</v>
      </c>
      <c r="I6" s="29">
        <f t="shared" si="0"/>
        <v>6.1466545733621709E-2</v>
      </c>
    </row>
    <row r="7" spans="1:20" ht="18.75" customHeight="1" x14ac:dyDescent="0.25">
      <c r="A7" s="94"/>
      <c r="B7" s="42" t="s">
        <v>20</v>
      </c>
      <c r="C7" s="43">
        <f>SUM(C4:C6)</f>
        <v>440</v>
      </c>
      <c r="D7" s="43">
        <f>SUM(D4:D6)</f>
        <v>10.110000000000001</v>
      </c>
      <c r="E7" s="43">
        <f>SUM(E4:E6)</f>
        <v>15.55</v>
      </c>
      <c r="F7" s="43">
        <f>SUM(F4:F6)</f>
        <v>50.779999999999994</v>
      </c>
      <c r="G7" s="43">
        <f>SUM(G4:G6)</f>
        <v>387.46000000000004</v>
      </c>
      <c r="H7" s="44"/>
      <c r="I7" s="39">
        <f t="shared" si="0"/>
        <v>0.27032721691202122</v>
      </c>
    </row>
    <row r="8" spans="1:20" ht="27.75" customHeight="1" x14ac:dyDescent="0.25">
      <c r="A8" s="7" t="s">
        <v>26</v>
      </c>
      <c r="B8" s="2" t="s">
        <v>79</v>
      </c>
      <c r="C8" s="8">
        <v>200</v>
      </c>
      <c r="D8" s="8">
        <v>5.18</v>
      </c>
      <c r="E8" s="8">
        <v>6.38</v>
      </c>
      <c r="F8" s="8">
        <v>21.76</v>
      </c>
      <c r="G8" s="8">
        <v>165.7</v>
      </c>
      <c r="H8" s="56" t="s">
        <v>135</v>
      </c>
      <c r="I8" s="54">
        <f t="shared" si="0"/>
        <v>0.11560733970557455</v>
      </c>
    </row>
    <row r="9" spans="1:20" ht="34.5" customHeight="1" x14ac:dyDescent="0.25">
      <c r="A9" s="92" t="s">
        <v>27</v>
      </c>
      <c r="B9" s="3" t="s">
        <v>126</v>
      </c>
      <c r="C9" s="8">
        <v>50</v>
      </c>
      <c r="D9" s="8">
        <v>0.56000000000000005</v>
      </c>
      <c r="E9" s="8">
        <v>3.4</v>
      </c>
      <c r="F9" s="8">
        <v>6.4</v>
      </c>
      <c r="G9" s="8">
        <v>53.9</v>
      </c>
      <c r="H9" s="60" t="s">
        <v>127</v>
      </c>
      <c r="I9" s="29">
        <f t="shared" si="0"/>
        <v>3.760552570990023E-2</v>
      </c>
      <c r="N9" s="68"/>
      <c r="O9" s="16"/>
      <c r="P9" s="16"/>
      <c r="Q9" s="16"/>
      <c r="R9" s="16"/>
      <c r="S9" s="16"/>
      <c r="T9" s="69"/>
    </row>
    <row r="10" spans="1:20" ht="24" customHeight="1" x14ac:dyDescent="0.25">
      <c r="A10" s="93"/>
      <c r="B10" s="3" t="s">
        <v>169</v>
      </c>
      <c r="C10" s="8">
        <v>200</v>
      </c>
      <c r="D10" s="8">
        <v>162</v>
      </c>
      <c r="E10" s="8">
        <v>4.38</v>
      </c>
      <c r="F10" s="8">
        <v>7.66</v>
      </c>
      <c r="G10" s="8">
        <v>79.290000000000006</v>
      </c>
      <c r="H10" s="60" t="s">
        <v>170</v>
      </c>
      <c r="I10" s="29">
        <f t="shared" si="0"/>
        <v>5.5319891160259545E-2</v>
      </c>
      <c r="N10" s="68"/>
      <c r="O10" s="16"/>
      <c r="P10" s="16"/>
      <c r="Q10" s="16"/>
      <c r="R10" s="16"/>
      <c r="S10" s="16"/>
      <c r="T10" s="69"/>
    </row>
    <row r="11" spans="1:20" ht="18.75" customHeight="1" x14ac:dyDescent="0.25">
      <c r="A11" s="93"/>
      <c r="B11" s="10" t="s">
        <v>140</v>
      </c>
      <c r="C11" s="8">
        <v>70</v>
      </c>
      <c r="D11" s="8">
        <v>13.7</v>
      </c>
      <c r="E11" s="8">
        <v>11.6</v>
      </c>
      <c r="F11" s="8">
        <v>10.6</v>
      </c>
      <c r="G11" s="8">
        <v>187.5</v>
      </c>
      <c r="H11" s="56" t="s">
        <v>141</v>
      </c>
      <c r="I11" s="29">
        <f t="shared" si="0"/>
        <v>0.13081699574408709</v>
      </c>
    </row>
    <row r="12" spans="1:20" ht="18.75" customHeight="1" x14ac:dyDescent="0.25">
      <c r="A12" s="93"/>
      <c r="B12" s="34" t="s">
        <v>80</v>
      </c>
      <c r="C12" s="20">
        <v>150</v>
      </c>
      <c r="D12" s="13">
        <v>2.2799999999999998</v>
      </c>
      <c r="E12" s="13">
        <v>2.6</v>
      </c>
      <c r="F12" s="13">
        <v>19.899999999999999</v>
      </c>
      <c r="G12" s="13">
        <v>119.2</v>
      </c>
      <c r="H12" s="56" t="s">
        <v>165</v>
      </c>
      <c r="I12" s="29">
        <f t="shared" si="0"/>
        <v>8.3164724761040962E-2</v>
      </c>
    </row>
    <row r="13" spans="1:20" ht="18.75" customHeight="1" x14ac:dyDescent="0.25">
      <c r="A13" s="93"/>
      <c r="B13" s="10" t="s">
        <v>99</v>
      </c>
      <c r="C13" s="8">
        <v>80</v>
      </c>
      <c r="D13" s="8">
        <v>0.11</v>
      </c>
      <c r="E13" s="8">
        <v>0.99</v>
      </c>
      <c r="F13" s="8">
        <v>0.21</v>
      </c>
      <c r="G13" s="8">
        <v>133.4</v>
      </c>
      <c r="H13" s="56" t="s">
        <v>123</v>
      </c>
      <c r="I13" s="29">
        <f t="shared" si="0"/>
        <v>9.307193190539316E-2</v>
      </c>
    </row>
    <row r="14" spans="1:20" ht="18.75" customHeight="1" x14ac:dyDescent="0.25">
      <c r="A14" s="93"/>
      <c r="B14" s="3" t="s">
        <v>60</v>
      </c>
      <c r="C14" s="12">
        <v>200</v>
      </c>
      <c r="D14" s="12">
        <v>0</v>
      </c>
      <c r="E14" s="12">
        <v>0</v>
      </c>
      <c r="F14" s="12">
        <v>0.38</v>
      </c>
      <c r="G14" s="12">
        <v>1.6</v>
      </c>
      <c r="H14" s="60" t="s">
        <v>61</v>
      </c>
      <c r="I14" s="29">
        <f t="shared" si="0"/>
        <v>1.1163050303495431E-3</v>
      </c>
    </row>
    <row r="15" spans="1:20" ht="18.75" customHeight="1" x14ac:dyDescent="0.25">
      <c r="A15" s="93"/>
      <c r="B15" s="1" t="s">
        <v>12</v>
      </c>
      <c r="C15" s="12">
        <v>40</v>
      </c>
      <c r="D15" s="12">
        <v>2.76</v>
      </c>
      <c r="E15" s="12">
        <v>0.5</v>
      </c>
      <c r="F15" s="12">
        <v>17.25</v>
      </c>
      <c r="G15" s="12">
        <v>75.55</v>
      </c>
      <c r="H15" s="60" t="s">
        <v>47</v>
      </c>
      <c r="I15" s="29">
        <f t="shared" si="0"/>
        <v>5.2710528151817482E-2</v>
      </c>
    </row>
    <row r="16" spans="1:20" ht="18.75" customHeight="1" x14ac:dyDescent="0.25">
      <c r="A16" s="93"/>
      <c r="B16" s="1" t="s">
        <v>13</v>
      </c>
      <c r="C16" s="12">
        <v>20</v>
      </c>
      <c r="D16" s="12">
        <v>1.4</v>
      </c>
      <c r="E16" s="12">
        <v>0.16</v>
      </c>
      <c r="F16" s="12">
        <v>9.61</v>
      </c>
      <c r="G16" s="12">
        <v>44.85</v>
      </c>
      <c r="H16" s="60" t="s">
        <v>37</v>
      </c>
      <c r="I16" s="29">
        <f t="shared" si="0"/>
        <v>3.1291425381985628E-2</v>
      </c>
    </row>
    <row r="17" spans="1:9" ht="18.75" customHeight="1" x14ac:dyDescent="0.25">
      <c r="A17" s="94"/>
      <c r="B17" s="44" t="s">
        <v>20</v>
      </c>
      <c r="C17" s="43">
        <f>SUM(C9:C16)</f>
        <v>810</v>
      </c>
      <c r="D17" s="43">
        <f>SUM(D9:D16)</f>
        <v>182.81</v>
      </c>
      <c r="E17" s="43">
        <f>SUM(E9:E16)</f>
        <v>23.63</v>
      </c>
      <c r="F17" s="43">
        <f>SUM(F9:F16)</f>
        <v>72.010000000000005</v>
      </c>
      <c r="G17" s="43">
        <f>SUM(G9:G16)</f>
        <v>695.29</v>
      </c>
      <c r="H17" s="58"/>
      <c r="I17" s="39">
        <f t="shared" si="0"/>
        <v>0.48509732784483361</v>
      </c>
    </row>
    <row r="18" spans="1:9" ht="18.75" customHeight="1" x14ac:dyDescent="0.25">
      <c r="A18" s="92" t="s">
        <v>9</v>
      </c>
      <c r="B18" s="3" t="s">
        <v>45</v>
      </c>
      <c r="C18" s="12">
        <v>180</v>
      </c>
      <c r="D18" s="12">
        <v>2.97</v>
      </c>
      <c r="E18" s="12">
        <v>3.43</v>
      </c>
      <c r="F18" s="12">
        <v>11.2</v>
      </c>
      <c r="G18" s="12">
        <v>95.7</v>
      </c>
      <c r="H18" s="84" t="s">
        <v>86</v>
      </c>
      <c r="I18" s="29">
        <f t="shared" si="0"/>
        <v>6.6768994627782047E-2</v>
      </c>
    </row>
    <row r="19" spans="1:9" ht="18.75" customHeight="1" x14ac:dyDescent="0.25">
      <c r="A19" s="93"/>
      <c r="B19" s="10" t="s">
        <v>10</v>
      </c>
      <c r="C19" s="8">
        <v>200</v>
      </c>
      <c r="D19" s="8">
        <v>3.5999999999999997E-2</v>
      </c>
      <c r="E19" s="8">
        <v>0</v>
      </c>
      <c r="F19" s="8">
        <v>11.6</v>
      </c>
      <c r="G19" s="8">
        <v>44.3</v>
      </c>
      <c r="H19" s="56" t="s">
        <v>64</v>
      </c>
      <c r="I19" s="29">
        <f t="shared" si="0"/>
        <v>3.090769552780297E-2</v>
      </c>
    </row>
    <row r="20" spans="1:9" ht="18.75" customHeight="1" x14ac:dyDescent="0.25">
      <c r="A20" s="93"/>
      <c r="B20" s="1" t="s">
        <v>13</v>
      </c>
      <c r="C20" s="12">
        <v>20</v>
      </c>
      <c r="D20" s="12">
        <v>1.4</v>
      </c>
      <c r="E20" s="12">
        <v>0.16</v>
      </c>
      <c r="F20" s="12">
        <v>9.61</v>
      </c>
      <c r="G20" s="12">
        <v>44.85</v>
      </c>
      <c r="H20" s="60" t="s">
        <v>37</v>
      </c>
      <c r="I20" s="29">
        <f t="shared" si="0"/>
        <v>3.1291425381985628E-2</v>
      </c>
    </row>
    <row r="21" spans="1:9" ht="18.75" customHeight="1" x14ac:dyDescent="0.25">
      <c r="A21" s="94"/>
      <c r="B21" s="42" t="s">
        <v>20</v>
      </c>
      <c r="C21" s="43">
        <f>SUM(C18:C20)</f>
        <v>400</v>
      </c>
      <c r="D21" s="43">
        <f>SUM(D18:D20)</f>
        <v>4.4060000000000006</v>
      </c>
      <c r="E21" s="43">
        <f>SUM(E18:E20)</f>
        <v>3.5900000000000003</v>
      </c>
      <c r="F21" s="43">
        <f>SUM(F18:F20)</f>
        <v>32.409999999999997</v>
      </c>
      <c r="G21" s="43">
        <f>SUM(G18:G20)</f>
        <v>184.85</v>
      </c>
      <c r="H21" s="58"/>
      <c r="I21" s="39">
        <f t="shared" si="0"/>
        <v>0.12896811553757065</v>
      </c>
    </row>
    <row r="22" spans="1:9" ht="18.75" customHeight="1" x14ac:dyDescent="0.25">
      <c r="A22" s="46"/>
      <c r="B22" s="42" t="s">
        <v>11</v>
      </c>
      <c r="C22" s="43">
        <f>C7+C8+C17+C21</f>
        <v>1850</v>
      </c>
      <c r="D22" s="43">
        <f>D7+D8+D17+D21</f>
        <v>202.506</v>
      </c>
      <c r="E22" s="43">
        <f>E7+E8+E17+E21</f>
        <v>49.150000000000006</v>
      </c>
      <c r="F22" s="43">
        <f>F7+F8+F17+F21</f>
        <v>176.96</v>
      </c>
      <c r="G22" s="43">
        <f>G7+G8+G17+G21</f>
        <v>1433.3</v>
      </c>
      <c r="H22" s="61"/>
      <c r="I22" s="39">
        <f t="shared" si="0"/>
        <v>1</v>
      </c>
    </row>
    <row r="23" spans="1:9" ht="15.75" x14ac:dyDescent="0.25">
      <c r="A23" s="5"/>
      <c r="I23" s="39">
        <f>SUM(I4:I6,I8,I9:I16,I18:I20)</f>
        <v>1</v>
      </c>
    </row>
    <row r="24" spans="1:9" ht="15.75" x14ac:dyDescent="0.25">
      <c r="A24" s="5"/>
      <c r="I24" s="39">
        <f>SUM(I7:I8,I17,I21)</f>
        <v>1</v>
      </c>
    </row>
  </sheetData>
  <mergeCells count="11">
    <mergeCell ref="I2:I3"/>
    <mergeCell ref="A4:A7"/>
    <mergeCell ref="A9:A17"/>
    <mergeCell ref="A18:A21"/>
    <mergeCell ref="A1:H1"/>
    <mergeCell ref="A2:A3"/>
    <mergeCell ref="B2:B3"/>
    <mergeCell ref="C2:C3"/>
    <mergeCell ref="D2:F2"/>
    <mergeCell ref="G2:G3"/>
    <mergeCell ref="H2:H3"/>
  </mergeCells>
  <conditionalFormatting sqref="I23:I24">
    <cfRule type="cellIs" dxfId="9" priority="1" operator="notEqual">
      <formula>1</formula>
    </cfRule>
  </conditionalFormatting>
  <pageMargins left="0.7" right="0.7" top="0.75" bottom="0.75" header="0.3" footer="0.3"/>
  <pageSetup paperSize="9"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4"/>
  <sheetViews>
    <sheetView tabSelected="1" zoomScale="110" zoomScaleNormal="11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H11" sqref="H11"/>
    </sheetView>
  </sheetViews>
  <sheetFormatPr defaultRowHeight="15" x14ac:dyDescent="0.25"/>
  <cols>
    <col min="1" max="1" width="10.42578125" style="5" customWidth="1"/>
    <col min="2" max="2" width="41.140625" customWidth="1"/>
    <col min="3" max="7" width="11.140625" customWidth="1"/>
    <col min="8" max="8" width="15.140625" customWidth="1"/>
    <col min="9" max="9" width="11.140625" customWidth="1"/>
  </cols>
  <sheetData>
    <row r="1" spans="1:9" ht="18.75" x14ac:dyDescent="0.3">
      <c r="A1" s="95" t="s">
        <v>33</v>
      </c>
      <c r="B1" s="95"/>
      <c r="C1" s="95"/>
      <c r="D1" s="95"/>
      <c r="E1" s="95"/>
      <c r="F1" s="95"/>
      <c r="G1" s="95"/>
      <c r="H1" s="95"/>
      <c r="I1" s="95"/>
    </row>
    <row r="2" spans="1:9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9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9" ht="31.5" x14ac:dyDescent="0.25">
      <c r="A4" s="92" t="s">
        <v>7</v>
      </c>
      <c r="B4" s="53" t="s">
        <v>18</v>
      </c>
      <c r="C4" s="8">
        <v>200</v>
      </c>
      <c r="D4" s="8">
        <v>4.5999999999999996</v>
      </c>
      <c r="E4" s="8">
        <v>6.62</v>
      </c>
      <c r="F4" s="8">
        <v>21.28</v>
      </c>
      <c r="G4" s="8">
        <v>176</v>
      </c>
      <c r="H4" s="4" t="s">
        <v>74</v>
      </c>
      <c r="I4" s="29">
        <f t="shared" ref="I4:I12" si="0">G4/$G$22</f>
        <v>0.11087033210704024</v>
      </c>
    </row>
    <row r="5" spans="1:9" ht="15.75" x14ac:dyDescent="0.25">
      <c r="A5" s="93"/>
      <c r="B5" s="2" t="s">
        <v>46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4" t="s">
        <v>39</v>
      </c>
      <c r="I5" s="29">
        <f t="shared" si="0"/>
        <v>7.9058106133145178E-2</v>
      </c>
    </row>
    <row r="6" spans="1:9" ht="15.75" x14ac:dyDescent="0.25">
      <c r="A6" s="93"/>
      <c r="B6" s="10" t="s">
        <v>150</v>
      </c>
      <c r="C6" s="25">
        <v>34</v>
      </c>
      <c r="D6" s="13">
        <v>3.1</v>
      </c>
      <c r="E6" s="13">
        <v>5.5</v>
      </c>
      <c r="F6" s="13">
        <v>10.6</v>
      </c>
      <c r="G6" s="13">
        <v>101.6</v>
      </c>
      <c r="H6" s="71" t="s">
        <v>151</v>
      </c>
      <c r="I6" s="29">
        <f t="shared" si="0"/>
        <v>6.4002418989064142E-2</v>
      </c>
    </row>
    <row r="7" spans="1:9" ht="15.75" x14ac:dyDescent="0.25">
      <c r="A7" s="94"/>
      <c r="B7" s="42" t="s">
        <v>20</v>
      </c>
      <c r="C7" s="43">
        <f>SUM(C4:C6)</f>
        <v>414</v>
      </c>
      <c r="D7" s="43">
        <f>SUM(D4:D6)</f>
        <v>11.2</v>
      </c>
      <c r="E7" s="43">
        <f>SUM(E4:E6)</f>
        <v>15.72</v>
      </c>
      <c r="F7" s="43">
        <f>SUM(F4:F6)</f>
        <v>48.68</v>
      </c>
      <c r="G7" s="43">
        <f>SUM(G4:G6)</f>
        <v>403.1</v>
      </c>
      <c r="H7" s="45"/>
      <c r="I7" s="39">
        <f t="shared" si="0"/>
        <v>0.25393085722924957</v>
      </c>
    </row>
    <row r="8" spans="1:9" ht="25.5" x14ac:dyDescent="0.25">
      <c r="A8" s="35" t="s">
        <v>26</v>
      </c>
      <c r="B8" s="42" t="s">
        <v>22</v>
      </c>
      <c r="C8" s="43">
        <v>200</v>
      </c>
      <c r="D8" s="43">
        <v>0.8</v>
      </c>
      <c r="E8" s="43">
        <v>0.8</v>
      </c>
      <c r="F8" s="43">
        <v>19.600000000000001</v>
      </c>
      <c r="G8" s="43">
        <v>85.36</v>
      </c>
      <c r="H8" s="45"/>
      <c r="I8" s="39">
        <f t="shared" si="0"/>
        <v>5.377211107191452E-2</v>
      </c>
    </row>
    <row r="9" spans="1:9" ht="31.5" x14ac:dyDescent="0.25">
      <c r="A9" s="110" t="s">
        <v>27</v>
      </c>
      <c r="B9" s="3" t="s">
        <v>154</v>
      </c>
      <c r="C9" s="8">
        <v>60</v>
      </c>
      <c r="D9" s="8">
        <v>0.55000000000000004</v>
      </c>
      <c r="E9" s="8">
        <v>3.13</v>
      </c>
      <c r="F9" s="8">
        <v>7.9</v>
      </c>
      <c r="G9" s="8">
        <v>56.6</v>
      </c>
      <c r="H9" s="56" t="s">
        <v>155</v>
      </c>
      <c r="I9" s="29">
        <f t="shared" si="0"/>
        <v>3.5654890893514077E-2</v>
      </c>
    </row>
    <row r="10" spans="1:9" ht="15.75" x14ac:dyDescent="0.25">
      <c r="A10" s="110"/>
      <c r="B10" s="3" t="s">
        <v>173</v>
      </c>
      <c r="C10" s="12">
        <v>200</v>
      </c>
      <c r="D10" s="12">
        <v>8.4600000000000009</v>
      </c>
      <c r="E10" s="12">
        <v>9.3000000000000007</v>
      </c>
      <c r="F10" s="12">
        <v>13.7</v>
      </c>
      <c r="G10" s="12">
        <v>182</v>
      </c>
      <c r="H10" s="21" t="s">
        <v>188</v>
      </c>
      <c r="I10" s="29">
        <f t="shared" si="0"/>
        <v>0.11465000251978026</v>
      </c>
    </row>
    <row r="11" spans="1:9" ht="15.75" x14ac:dyDescent="0.25">
      <c r="A11" s="110"/>
      <c r="B11" s="3" t="s">
        <v>176</v>
      </c>
      <c r="C11" s="12">
        <v>80</v>
      </c>
      <c r="D11" s="12">
        <v>1.1399999999999999</v>
      </c>
      <c r="E11" s="12">
        <v>2.31</v>
      </c>
      <c r="F11" s="12">
        <v>3.15</v>
      </c>
      <c r="G11" s="12">
        <v>85.4</v>
      </c>
      <c r="H11" s="21" t="s">
        <v>141</v>
      </c>
      <c r="I11" s="29">
        <f t="shared" si="0"/>
        <v>5.3797308874666126E-2</v>
      </c>
    </row>
    <row r="12" spans="1:9" ht="15.75" x14ac:dyDescent="0.25">
      <c r="A12" s="110"/>
      <c r="B12" s="10" t="s">
        <v>174</v>
      </c>
      <c r="C12" s="8">
        <v>130</v>
      </c>
      <c r="D12" s="8">
        <v>6.4</v>
      </c>
      <c r="E12" s="8">
        <v>6.4</v>
      </c>
      <c r="F12" s="8">
        <v>39.799999999999997</v>
      </c>
      <c r="G12" s="8">
        <v>234.7</v>
      </c>
      <c r="H12" s="4" t="s">
        <v>175</v>
      </c>
      <c r="I12" s="29">
        <f t="shared" si="0"/>
        <v>0.14784810764501333</v>
      </c>
    </row>
    <row r="13" spans="1:9" ht="15.75" x14ac:dyDescent="0.25">
      <c r="A13" s="110"/>
      <c r="B13" s="3" t="s">
        <v>96</v>
      </c>
      <c r="C13" s="12">
        <v>200</v>
      </c>
      <c r="D13" s="12">
        <v>0.26</v>
      </c>
      <c r="E13" s="12">
        <v>0</v>
      </c>
      <c r="F13" s="12">
        <v>21.7</v>
      </c>
      <c r="G13" s="12">
        <v>89.68</v>
      </c>
      <c r="H13" s="4" t="s">
        <v>97</v>
      </c>
      <c r="I13" s="29">
        <f t="shared" ref="I13:I22" si="1">G13/$G$22</f>
        <v>5.6493473769087331E-2</v>
      </c>
    </row>
    <row r="14" spans="1:9" ht="15.75" x14ac:dyDescent="0.25">
      <c r="A14" s="110"/>
      <c r="B14" s="27" t="s">
        <v>12</v>
      </c>
      <c r="C14" s="12">
        <v>40</v>
      </c>
      <c r="D14" s="12">
        <v>2.76</v>
      </c>
      <c r="E14" s="12">
        <v>0.5</v>
      </c>
      <c r="F14" s="12">
        <v>17.25</v>
      </c>
      <c r="G14" s="12">
        <v>75.55</v>
      </c>
      <c r="H14" s="12" t="s">
        <v>47</v>
      </c>
      <c r="I14" s="29">
        <f t="shared" si="1"/>
        <v>4.7592349947084604E-2</v>
      </c>
    </row>
    <row r="15" spans="1:9" ht="15.75" x14ac:dyDescent="0.25">
      <c r="A15" s="110"/>
      <c r="B15" s="27" t="s">
        <v>13</v>
      </c>
      <c r="C15" s="12">
        <v>20</v>
      </c>
      <c r="D15" s="12">
        <v>1.4</v>
      </c>
      <c r="E15" s="12">
        <v>0.16</v>
      </c>
      <c r="F15" s="12">
        <v>9.61</v>
      </c>
      <c r="G15" s="12">
        <v>44.85</v>
      </c>
      <c r="H15" s="12" t="s">
        <v>37</v>
      </c>
      <c r="I15" s="29">
        <f t="shared" si="1"/>
        <v>2.8253036335231563E-2</v>
      </c>
    </row>
    <row r="16" spans="1:9" ht="15.75" x14ac:dyDescent="0.25">
      <c r="A16" s="110"/>
      <c r="B16" s="42" t="s">
        <v>20</v>
      </c>
      <c r="C16" s="43">
        <f>SUM(C9:C15)</f>
        <v>730</v>
      </c>
      <c r="D16" s="43">
        <f>SUM(D9:D15)</f>
        <v>20.970000000000006</v>
      </c>
      <c r="E16" s="43">
        <f>SUM(E9:E15)</f>
        <v>21.8</v>
      </c>
      <c r="F16" s="43">
        <f>SUM(F9:F15)</f>
        <v>113.11</v>
      </c>
      <c r="G16" s="43">
        <f>SUM(G9:G15)</f>
        <v>768.78000000000009</v>
      </c>
      <c r="H16" s="51"/>
      <c r="I16" s="39">
        <f t="shared" si="1"/>
        <v>0.48428916998437732</v>
      </c>
    </row>
    <row r="17" spans="1:9" ht="15.75" x14ac:dyDescent="0.25">
      <c r="A17" s="111" t="s">
        <v>9</v>
      </c>
      <c r="B17" s="3" t="s">
        <v>14</v>
      </c>
      <c r="C17" s="12">
        <v>150</v>
      </c>
      <c r="D17" s="12">
        <v>2.8</v>
      </c>
      <c r="E17" s="12">
        <v>5.43</v>
      </c>
      <c r="F17" s="12">
        <v>14.8</v>
      </c>
      <c r="G17" s="12">
        <v>126.3</v>
      </c>
      <c r="H17" s="4" t="s">
        <v>108</v>
      </c>
      <c r="I17" s="29">
        <f t="shared" si="1"/>
        <v>7.9562062188177171E-2</v>
      </c>
    </row>
    <row r="18" spans="1:9" ht="15.75" x14ac:dyDescent="0.25">
      <c r="A18" s="112"/>
      <c r="B18" s="6" t="s">
        <v>19</v>
      </c>
      <c r="C18" s="8">
        <v>60</v>
      </c>
      <c r="D18" s="8">
        <v>3.18</v>
      </c>
      <c r="E18" s="8">
        <v>2.34</v>
      </c>
      <c r="F18" s="8">
        <v>19.399999999999999</v>
      </c>
      <c r="G18" s="8">
        <v>112.8</v>
      </c>
      <c r="H18" s="8" t="s">
        <v>59</v>
      </c>
      <c r="I18" s="29">
        <f t="shared" si="1"/>
        <v>7.105780375951215E-2</v>
      </c>
    </row>
    <row r="19" spans="1:9" ht="15.75" x14ac:dyDescent="0.25">
      <c r="A19" s="112"/>
      <c r="B19" s="2" t="s">
        <v>13</v>
      </c>
      <c r="C19" s="8">
        <v>20</v>
      </c>
      <c r="D19" s="8">
        <v>1.95</v>
      </c>
      <c r="E19" s="8">
        <v>0.2</v>
      </c>
      <c r="F19" s="8">
        <v>12.84</v>
      </c>
      <c r="G19" s="8">
        <v>46.8</v>
      </c>
      <c r="H19" s="4" t="s">
        <v>37</v>
      </c>
      <c r="I19" s="29">
        <f t="shared" si="1"/>
        <v>2.9481429219372062E-2</v>
      </c>
    </row>
    <row r="20" spans="1:9" ht="15.75" x14ac:dyDescent="0.25">
      <c r="A20" s="112"/>
      <c r="B20" s="1" t="s">
        <v>10</v>
      </c>
      <c r="C20" s="12">
        <v>200</v>
      </c>
      <c r="D20" s="12">
        <v>3.5999999999999997E-2</v>
      </c>
      <c r="E20" s="12">
        <v>0</v>
      </c>
      <c r="F20" s="12">
        <v>11.6</v>
      </c>
      <c r="G20" s="12">
        <v>44.3</v>
      </c>
      <c r="H20" s="12" t="s">
        <v>93</v>
      </c>
      <c r="I20" s="29">
        <f t="shared" si="1"/>
        <v>2.7906566547397059E-2</v>
      </c>
    </row>
    <row r="21" spans="1:9" ht="15.75" x14ac:dyDescent="0.25">
      <c r="A21" s="113"/>
      <c r="B21" s="42" t="s">
        <v>16</v>
      </c>
      <c r="C21" s="43">
        <f>SUM(C17:C20)</f>
        <v>430</v>
      </c>
      <c r="D21" s="43">
        <f>SUM(D17:D20)</f>
        <v>7.9660000000000002</v>
      </c>
      <c r="E21" s="43">
        <f>SUM(E17:E20)</f>
        <v>7.97</v>
      </c>
      <c r="F21" s="43">
        <f>SUM(F17:F20)</f>
        <v>58.640000000000008</v>
      </c>
      <c r="G21" s="43">
        <f>SUM(G17:G20)</f>
        <v>330.2</v>
      </c>
      <c r="H21" s="45"/>
      <c r="I21" s="39">
        <f t="shared" si="1"/>
        <v>0.20800786171445845</v>
      </c>
    </row>
    <row r="22" spans="1:9" ht="15.75" x14ac:dyDescent="0.25">
      <c r="A22" s="52"/>
      <c r="B22" s="42" t="s">
        <v>11</v>
      </c>
      <c r="C22" s="43">
        <f>SUM(C7,C8,C16,C21)</f>
        <v>1774</v>
      </c>
      <c r="D22" s="43">
        <f>SUM(D7,D8,D16,D21)</f>
        <v>40.936000000000007</v>
      </c>
      <c r="E22" s="43">
        <f>SUM(E7,E8,E16,E21)</f>
        <v>46.29</v>
      </c>
      <c r="F22" s="43">
        <f>SUM(F7,F8,F16,F21)</f>
        <v>240.03</v>
      </c>
      <c r="G22" s="43">
        <f>SUM(G7,G8,G16,G21)</f>
        <v>1587.4400000000003</v>
      </c>
      <c r="H22" s="45"/>
      <c r="I22" s="39">
        <f t="shared" si="1"/>
        <v>1</v>
      </c>
    </row>
    <row r="23" spans="1:9" ht="15.75" x14ac:dyDescent="0.25">
      <c r="I23" s="39">
        <f>SUM(I4:I6,I8:I15,I17:I20)</f>
        <v>0.99999999999999978</v>
      </c>
    </row>
    <row r="24" spans="1:9" ht="15.75" x14ac:dyDescent="0.25">
      <c r="I24" s="39">
        <f>SUM(I7:I8,I16,I21)</f>
        <v>1</v>
      </c>
    </row>
  </sheetData>
  <mergeCells count="11">
    <mergeCell ref="A1:I1"/>
    <mergeCell ref="A17:A21"/>
    <mergeCell ref="A9:A16"/>
    <mergeCell ref="I2:I3"/>
    <mergeCell ref="A4:A7"/>
    <mergeCell ref="A2:A3"/>
    <mergeCell ref="B2:B3"/>
    <mergeCell ref="C2:C3"/>
    <mergeCell ref="D2:F2"/>
    <mergeCell ref="G2:G3"/>
    <mergeCell ref="H2:H3"/>
  </mergeCells>
  <conditionalFormatting sqref="I23:I24">
    <cfRule type="cellIs" dxfId="0" priority="3" operator="notEqual">
      <formula>1</formula>
    </cfRule>
  </conditionalFormatting>
  <pageMargins left="0.7" right="0.7" top="0.75" bottom="0.75" header="0.3" footer="0.3"/>
  <pageSetup paperSize="9" scale="9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B666-BC23-4F8F-95AB-E2AB9F834AE2}">
  <dimension ref="A1:I23"/>
  <sheetViews>
    <sheetView workbookViewId="0">
      <selection activeCell="B9" sqref="B9:H9"/>
    </sheetView>
  </sheetViews>
  <sheetFormatPr defaultRowHeight="15" x14ac:dyDescent="0.25"/>
  <cols>
    <col min="1" max="1" width="10" customWidth="1"/>
    <col min="2" max="2" width="39.42578125" customWidth="1"/>
    <col min="3" max="7" width="10.28515625" customWidth="1"/>
    <col min="8" max="9" width="13" customWidth="1"/>
  </cols>
  <sheetData>
    <row r="1" spans="1:9" ht="18" customHeight="1" x14ac:dyDescent="0.3">
      <c r="A1" s="95" t="s">
        <v>110</v>
      </c>
      <c r="B1" s="95"/>
      <c r="C1" s="95"/>
      <c r="D1" s="95"/>
      <c r="E1" s="95"/>
      <c r="F1" s="95"/>
      <c r="G1" s="95"/>
      <c r="H1" s="95"/>
    </row>
    <row r="2" spans="1:9" ht="18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118</v>
      </c>
      <c r="I2" s="91" t="s">
        <v>42</v>
      </c>
    </row>
    <row r="3" spans="1:9" ht="18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9" ht="28.5" customHeight="1" x14ac:dyDescent="0.25">
      <c r="A4" s="98" t="s">
        <v>7</v>
      </c>
      <c r="B4" s="10" t="s">
        <v>102</v>
      </c>
      <c r="C4" s="8">
        <v>200</v>
      </c>
      <c r="D4" s="8">
        <v>5.23</v>
      </c>
      <c r="E4" s="8">
        <v>7</v>
      </c>
      <c r="F4" s="8">
        <v>22.15</v>
      </c>
      <c r="G4" s="8">
        <v>178.14</v>
      </c>
      <c r="H4" s="70" t="s">
        <v>134</v>
      </c>
      <c r="I4" s="29">
        <f t="shared" ref="I4:I21" si="0">G4/$G$21</f>
        <v>0.11905287006034844</v>
      </c>
    </row>
    <row r="5" spans="1:9" ht="18" customHeight="1" x14ac:dyDescent="0.25">
      <c r="A5" s="99"/>
      <c r="B5" s="2" t="s">
        <v>46</v>
      </c>
      <c r="C5" s="8">
        <v>180</v>
      </c>
      <c r="D5" s="8">
        <v>3.5</v>
      </c>
      <c r="E5" s="8">
        <v>3.6</v>
      </c>
      <c r="F5" s="8">
        <v>16.8</v>
      </c>
      <c r="G5" s="8">
        <v>125.5</v>
      </c>
      <c r="H5" s="70" t="s">
        <v>149</v>
      </c>
      <c r="I5" s="29">
        <f t="shared" si="0"/>
        <v>8.3872994232478557E-2</v>
      </c>
    </row>
    <row r="6" spans="1:9" ht="18" customHeight="1" x14ac:dyDescent="0.25">
      <c r="A6" s="99"/>
      <c r="B6" s="10" t="s">
        <v>150</v>
      </c>
      <c r="C6" s="25">
        <v>34</v>
      </c>
      <c r="D6" s="13">
        <v>3.1</v>
      </c>
      <c r="E6" s="13">
        <v>5.5</v>
      </c>
      <c r="F6" s="13">
        <v>10.6</v>
      </c>
      <c r="G6" s="13">
        <v>101.6</v>
      </c>
      <c r="H6" s="71" t="s">
        <v>151</v>
      </c>
      <c r="I6" s="29">
        <f t="shared" si="0"/>
        <v>6.7900368239201758E-2</v>
      </c>
    </row>
    <row r="7" spans="1:9" ht="18" customHeight="1" x14ac:dyDescent="0.25">
      <c r="A7" s="100"/>
      <c r="B7" s="37" t="s">
        <v>16</v>
      </c>
      <c r="C7" s="38">
        <f>SUM(C4:C6)</f>
        <v>414</v>
      </c>
      <c r="D7" s="38">
        <f>SUM(D4:D6)</f>
        <v>11.83</v>
      </c>
      <c r="E7" s="38">
        <f>SUM(E4:E6)</f>
        <v>16.100000000000001</v>
      </c>
      <c r="F7" s="38">
        <f>SUM(F4:F6)</f>
        <v>49.550000000000004</v>
      </c>
      <c r="G7" s="38">
        <f>SUM(G4:G6)</f>
        <v>405.24</v>
      </c>
      <c r="H7" s="72"/>
      <c r="I7" s="39">
        <f t="shared" si="0"/>
        <v>0.27082623253202875</v>
      </c>
    </row>
    <row r="8" spans="1:9" ht="27" customHeight="1" x14ac:dyDescent="0.25">
      <c r="A8" s="50" t="s">
        <v>26</v>
      </c>
      <c r="B8" s="40" t="s">
        <v>22</v>
      </c>
      <c r="C8" s="38">
        <v>200</v>
      </c>
      <c r="D8" s="38">
        <v>4.2</v>
      </c>
      <c r="E8" s="38">
        <v>4.2</v>
      </c>
      <c r="F8" s="38">
        <v>12.4</v>
      </c>
      <c r="G8" s="38">
        <v>47.5</v>
      </c>
      <c r="H8" s="72"/>
      <c r="I8" s="39">
        <f t="shared" si="0"/>
        <v>3.1744758773248852E-2</v>
      </c>
    </row>
    <row r="9" spans="1:9" ht="32.25" customHeight="1" x14ac:dyDescent="0.25">
      <c r="A9" s="101" t="s">
        <v>27</v>
      </c>
      <c r="B9" s="3" t="s">
        <v>48</v>
      </c>
      <c r="C9" s="8">
        <v>60</v>
      </c>
      <c r="D9" s="8">
        <v>1.03</v>
      </c>
      <c r="E9" s="8">
        <v>4.08</v>
      </c>
      <c r="F9" s="8">
        <v>8.1</v>
      </c>
      <c r="G9" s="8">
        <v>57.9</v>
      </c>
      <c r="H9" s="73" t="s">
        <v>49</v>
      </c>
      <c r="I9" s="29">
        <f t="shared" si="0"/>
        <v>3.8695190167812817E-2</v>
      </c>
    </row>
    <row r="10" spans="1:9" ht="18" customHeight="1" x14ac:dyDescent="0.25">
      <c r="A10" s="102"/>
      <c r="B10" s="11" t="s">
        <v>167</v>
      </c>
      <c r="C10" s="20">
        <v>200</v>
      </c>
      <c r="D10" s="13">
        <v>1.76</v>
      </c>
      <c r="E10" s="13">
        <v>4.58</v>
      </c>
      <c r="F10" s="13">
        <v>14.04</v>
      </c>
      <c r="G10" s="13">
        <v>106.6</v>
      </c>
      <c r="H10" s="70" t="s">
        <v>163</v>
      </c>
      <c r="I10" s="29">
        <f t="shared" si="0"/>
        <v>7.1241921794280585E-2</v>
      </c>
    </row>
    <row r="11" spans="1:9" ht="18" customHeight="1" x14ac:dyDescent="0.25">
      <c r="A11" s="102"/>
      <c r="B11" s="22" t="s">
        <v>103</v>
      </c>
      <c r="C11" s="24">
        <v>230</v>
      </c>
      <c r="D11" s="25">
        <v>22.6</v>
      </c>
      <c r="E11" s="31">
        <v>12.3</v>
      </c>
      <c r="F11" s="32">
        <v>38.5</v>
      </c>
      <c r="G11" s="32">
        <v>375.7</v>
      </c>
      <c r="H11" s="31" t="s">
        <v>73</v>
      </c>
      <c r="I11" s="29">
        <f t="shared" si="0"/>
        <v>0.25108433412862302</v>
      </c>
    </row>
    <row r="12" spans="1:9" ht="18" customHeight="1" x14ac:dyDescent="0.25">
      <c r="A12" s="102"/>
      <c r="B12" s="3" t="s">
        <v>38</v>
      </c>
      <c r="C12" s="12">
        <v>180</v>
      </c>
      <c r="D12" s="12">
        <v>19.5</v>
      </c>
      <c r="E12" s="12">
        <v>0</v>
      </c>
      <c r="F12" s="12">
        <v>12.79</v>
      </c>
      <c r="G12" s="12">
        <v>52.77</v>
      </c>
      <c r="H12" s="70" t="s">
        <v>162</v>
      </c>
      <c r="I12" s="29">
        <f t="shared" si="0"/>
        <v>3.526675622030194E-2</v>
      </c>
    </row>
    <row r="13" spans="1:9" ht="18" customHeight="1" x14ac:dyDescent="0.25">
      <c r="A13" s="102"/>
      <c r="B13" s="1" t="s">
        <v>12</v>
      </c>
      <c r="C13" s="12">
        <v>40</v>
      </c>
      <c r="D13" s="12">
        <v>2.76</v>
      </c>
      <c r="E13" s="12">
        <v>0.5</v>
      </c>
      <c r="F13" s="12">
        <v>17.25</v>
      </c>
      <c r="G13" s="12">
        <v>75.55</v>
      </c>
      <c r="H13" s="73" t="s">
        <v>47</v>
      </c>
      <c r="I13" s="29">
        <f t="shared" si="0"/>
        <v>5.049087421724107E-2</v>
      </c>
    </row>
    <row r="14" spans="1:9" ht="18" customHeight="1" x14ac:dyDescent="0.25">
      <c r="A14" s="102"/>
      <c r="B14" s="1" t="s">
        <v>13</v>
      </c>
      <c r="C14" s="12">
        <v>20</v>
      </c>
      <c r="D14" s="12">
        <v>1.4</v>
      </c>
      <c r="E14" s="12">
        <v>0.16</v>
      </c>
      <c r="F14" s="12">
        <v>9.61</v>
      </c>
      <c r="G14" s="12">
        <v>44.85</v>
      </c>
      <c r="H14" s="73" t="s">
        <v>37</v>
      </c>
      <c r="I14" s="29">
        <f t="shared" si="0"/>
        <v>2.997373538905708E-2</v>
      </c>
    </row>
    <row r="15" spans="1:9" ht="18" customHeight="1" x14ac:dyDescent="0.25">
      <c r="A15" s="103"/>
      <c r="B15" s="40" t="s">
        <v>16</v>
      </c>
      <c r="C15" s="38">
        <f>SUM(C9:C14)</f>
        <v>730</v>
      </c>
      <c r="D15" s="38">
        <f>SUM(D9:D14)</f>
        <v>49.05</v>
      </c>
      <c r="E15" s="38">
        <f>SUM(E9:E14)</f>
        <v>21.62</v>
      </c>
      <c r="F15" s="38">
        <f>SUM(F9:F14)</f>
        <v>100.29</v>
      </c>
      <c r="G15" s="38">
        <f>SUM(G9:G14)</f>
        <v>713.37</v>
      </c>
      <c r="H15" s="72"/>
      <c r="I15" s="39">
        <f t="shared" si="0"/>
        <v>0.47675281191731655</v>
      </c>
    </row>
    <row r="16" spans="1:9" ht="18" customHeight="1" x14ac:dyDescent="0.25">
      <c r="A16" s="104" t="s">
        <v>9</v>
      </c>
      <c r="B16" s="3" t="s">
        <v>14</v>
      </c>
      <c r="C16" s="12">
        <v>150</v>
      </c>
      <c r="D16" s="12">
        <v>2.8</v>
      </c>
      <c r="E16" s="12">
        <v>5.43</v>
      </c>
      <c r="F16" s="12">
        <v>14.8</v>
      </c>
      <c r="G16" s="12">
        <v>126.3</v>
      </c>
      <c r="H16" s="70" t="s">
        <v>108</v>
      </c>
      <c r="I16" s="29">
        <f t="shared" si="0"/>
        <v>8.4407642801291163E-2</v>
      </c>
    </row>
    <row r="17" spans="1:9" ht="18" customHeight="1" x14ac:dyDescent="0.25">
      <c r="A17" s="105"/>
      <c r="B17" s="6" t="s">
        <v>19</v>
      </c>
      <c r="C17" s="8">
        <v>60</v>
      </c>
      <c r="D17" s="8">
        <v>3.18</v>
      </c>
      <c r="E17" s="8">
        <v>2.34</v>
      </c>
      <c r="F17" s="8">
        <v>19.399999999999999</v>
      </c>
      <c r="G17" s="8">
        <v>112.8</v>
      </c>
      <c r="H17" s="74" t="s">
        <v>59</v>
      </c>
      <c r="I17" s="29">
        <f t="shared" si="0"/>
        <v>7.5385448202578337E-2</v>
      </c>
    </row>
    <row r="18" spans="1:9" ht="18" customHeight="1" x14ac:dyDescent="0.25">
      <c r="A18" s="105"/>
      <c r="B18" s="2" t="s">
        <v>13</v>
      </c>
      <c r="C18" s="8">
        <v>20</v>
      </c>
      <c r="D18" s="8">
        <v>1.95</v>
      </c>
      <c r="E18" s="8">
        <v>0.2</v>
      </c>
      <c r="F18" s="8">
        <v>12.84</v>
      </c>
      <c r="G18" s="8">
        <v>46.8</v>
      </c>
      <c r="H18" s="70" t="s">
        <v>37</v>
      </c>
      <c r="I18" s="29">
        <f t="shared" si="0"/>
        <v>3.1276941275537817E-2</v>
      </c>
    </row>
    <row r="19" spans="1:9" ht="18" customHeight="1" x14ac:dyDescent="0.25">
      <c r="A19" s="105"/>
      <c r="B19" s="1" t="s">
        <v>10</v>
      </c>
      <c r="C19" s="12">
        <v>200</v>
      </c>
      <c r="D19" s="12">
        <v>3.5999999999999997E-2</v>
      </c>
      <c r="E19" s="12">
        <v>0</v>
      </c>
      <c r="F19" s="12">
        <v>11.6</v>
      </c>
      <c r="G19" s="12">
        <v>44.3</v>
      </c>
      <c r="H19" s="73" t="s">
        <v>142</v>
      </c>
      <c r="I19" s="29">
        <f t="shared" si="0"/>
        <v>2.9606164497998404E-2</v>
      </c>
    </row>
    <row r="20" spans="1:9" ht="18" customHeight="1" x14ac:dyDescent="0.25">
      <c r="A20" s="106"/>
      <c r="B20" s="40" t="s">
        <v>16</v>
      </c>
      <c r="C20" s="38">
        <f t="shared" ref="C20:G20" si="1">SUM(C16:C19)</f>
        <v>430</v>
      </c>
      <c r="D20" s="38">
        <f t="shared" si="1"/>
        <v>7.9660000000000002</v>
      </c>
      <c r="E20" s="38">
        <f t="shared" si="1"/>
        <v>7.97</v>
      </c>
      <c r="F20" s="38">
        <f t="shared" si="1"/>
        <v>58.640000000000008</v>
      </c>
      <c r="G20" s="38">
        <f t="shared" si="1"/>
        <v>330.2</v>
      </c>
      <c r="H20" s="38"/>
      <c r="I20" s="39">
        <f t="shared" si="0"/>
        <v>0.22067619677740571</v>
      </c>
    </row>
    <row r="21" spans="1:9" ht="18" customHeight="1" x14ac:dyDescent="0.25">
      <c r="A21" s="41"/>
      <c r="B21" s="40" t="s">
        <v>11</v>
      </c>
      <c r="C21" s="38">
        <f>C7+C8+C15+C20</f>
        <v>1774</v>
      </c>
      <c r="D21" s="38">
        <f>D7+D8+D15+D20</f>
        <v>73.045999999999992</v>
      </c>
      <c r="E21" s="38">
        <f>E7+E8+E15+E20</f>
        <v>49.89</v>
      </c>
      <c r="F21" s="38">
        <f>F7+F8+F15+F20</f>
        <v>220.88000000000002</v>
      </c>
      <c r="G21" s="38">
        <f>G7+G8+G15+G20</f>
        <v>1496.3100000000002</v>
      </c>
      <c r="H21" s="38"/>
      <c r="I21" s="39">
        <f t="shared" si="0"/>
        <v>1</v>
      </c>
    </row>
    <row r="22" spans="1:9" ht="18" customHeight="1" x14ac:dyDescent="0.25">
      <c r="I22" s="39">
        <f>SUM(I4:I6,I8,I9:I14,I16:I19)</f>
        <v>0.99999999999999989</v>
      </c>
    </row>
    <row r="23" spans="1:9" ht="15.75" x14ac:dyDescent="0.25">
      <c r="A23" s="5"/>
      <c r="I23" s="39">
        <f>SUM(I7:I8,I15,I20)</f>
        <v>0.99999999999999989</v>
      </c>
    </row>
  </sheetData>
  <mergeCells count="11">
    <mergeCell ref="I2:I3"/>
    <mergeCell ref="A4:A7"/>
    <mergeCell ref="A9:A15"/>
    <mergeCell ref="A16:A20"/>
    <mergeCell ref="A1:H1"/>
    <mergeCell ref="A2:A3"/>
    <mergeCell ref="B2:B3"/>
    <mergeCell ref="C2:C3"/>
    <mergeCell ref="D2:F2"/>
    <mergeCell ref="G2:G3"/>
    <mergeCell ref="H2:H3"/>
  </mergeCells>
  <conditionalFormatting sqref="I22:I23">
    <cfRule type="cellIs" dxfId="8" priority="1" operator="notEqual">
      <formula>1</formula>
    </cfRule>
  </conditionalFormatting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6B91-DAFB-4602-9CF1-053A10863E7B}">
  <sheetPr>
    <pageSetUpPr fitToPage="1"/>
  </sheetPr>
  <dimension ref="A1:I25"/>
  <sheetViews>
    <sheetView workbookViewId="0">
      <selection activeCell="M12" sqref="M12"/>
    </sheetView>
  </sheetViews>
  <sheetFormatPr defaultRowHeight="15" x14ac:dyDescent="0.25"/>
  <cols>
    <col min="1" max="1" width="9.42578125" customWidth="1"/>
    <col min="2" max="2" width="37.5703125" customWidth="1"/>
    <col min="3" max="7" width="12.28515625" customWidth="1"/>
    <col min="8" max="9" width="13.28515625" customWidth="1"/>
  </cols>
  <sheetData>
    <row r="1" spans="1:9" ht="24" customHeight="1" x14ac:dyDescent="0.3">
      <c r="A1" s="108" t="s">
        <v>28</v>
      </c>
      <c r="B1" s="108"/>
      <c r="C1" s="108"/>
      <c r="D1" s="108"/>
      <c r="E1" s="108"/>
      <c r="F1" s="108"/>
      <c r="G1" s="108"/>
      <c r="H1" s="108"/>
    </row>
    <row r="2" spans="1:9" ht="24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9" ht="24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9" ht="30" customHeight="1" x14ac:dyDescent="0.25">
      <c r="A4" s="104" t="s">
        <v>7</v>
      </c>
      <c r="B4" s="10" t="s">
        <v>182</v>
      </c>
      <c r="C4" s="20">
        <v>200</v>
      </c>
      <c r="D4" s="13">
        <v>3.9</v>
      </c>
      <c r="E4" s="13">
        <v>13.46</v>
      </c>
      <c r="F4" s="13">
        <v>20.86</v>
      </c>
      <c r="G4" s="13">
        <v>150.69999999999999</v>
      </c>
      <c r="H4" s="84" t="s">
        <v>183</v>
      </c>
      <c r="I4" s="29">
        <f t="shared" ref="I4:I23" si="0">G4/$G$23</f>
        <v>9.3725317030393857E-2</v>
      </c>
    </row>
    <row r="5" spans="1:9" ht="24" customHeight="1" x14ac:dyDescent="0.25">
      <c r="A5" s="105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56" t="s">
        <v>35</v>
      </c>
      <c r="I5" s="29">
        <f t="shared" si="0"/>
        <v>6.3312788810179793E-2</v>
      </c>
    </row>
    <row r="6" spans="1:9" ht="26.25" customHeight="1" x14ac:dyDescent="0.25">
      <c r="A6" s="105"/>
      <c r="B6" s="10" t="s">
        <v>68</v>
      </c>
      <c r="C6" s="25">
        <v>52</v>
      </c>
      <c r="D6" s="13">
        <v>1.9</v>
      </c>
      <c r="E6" s="13">
        <v>5.4</v>
      </c>
      <c r="F6" s="13">
        <v>13.4</v>
      </c>
      <c r="G6" s="13">
        <v>88.1</v>
      </c>
      <c r="H6" s="57" t="s">
        <v>69</v>
      </c>
      <c r="I6" s="29">
        <f t="shared" si="0"/>
        <v>5.4792305443780352E-2</v>
      </c>
    </row>
    <row r="7" spans="1:9" ht="24" customHeight="1" x14ac:dyDescent="0.25">
      <c r="A7" s="106"/>
      <c r="B7" s="47" t="s">
        <v>20</v>
      </c>
      <c r="C7" s="43">
        <f>SUM(C4:C6)</f>
        <v>432</v>
      </c>
      <c r="D7" s="43">
        <f>SUM(D4:D6)</f>
        <v>8.65</v>
      </c>
      <c r="E7" s="43">
        <f>SUM(E4:E6)</f>
        <v>21.83</v>
      </c>
      <c r="F7" s="43">
        <f>SUM(F4:F6)</f>
        <v>47.919999999999995</v>
      </c>
      <c r="G7" s="43">
        <f>SUM(G4:G6)</f>
        <v>340.6</v>
      </c>
      <c r="H7" s="61"/>
      <c r="I7" s="39">
        <f t="shared" si="0"/>
        <v>0.21183041128435404</v>
      </c>
    </row>
    <row r="8" spans="1:9" ht="24" customHeight="1" x14ac:dyDescent="0.25">
      <c r="A8" s="9" t="s">
        <v>26</v>
      </c>
      <c r="B8" s="67" t="s">
        <v>160</v>
      </c>
      <c r="C8" s="65">
        <v>120</v>
      </c>
      <c r="D8" s="65">
        <v>1.26</v>
      </c>
      <c r="E8" s="65">
        <v>8.4000000000000005E-2</v>
      </c>
      <c r="F8" s="65">
        <v>18.3</v>
      </c>
      <c r="G8" s="65">
        <v>74.7</v>
      </c>
      <c r="H8" s="66" t="s">
        <v>161</v>
      </c>
      <c r="I8" s="39">
        <f t="shared" si="0"/>
        <v>4.6458402005112288E-2</v>
      </c>
    </row>
    <row r="9" spans="1:9" ht="36" customHeight="1" x14ac:dyDescent="0.25">
      <c r="A9" s="107" t="s">
        <v>27</v>
      </c>
      <c r="B9" s="3" t="s">
        <v>154</v>
      </c>
      <c r="C9" s="8">
        <v>60</v>
      </c>
      <c r="D9" s="8">
        <v>0.55000000000000004</v>
      </c>
      <c r="E9" s="8">
        <v>3.13</v>
      </c>
      <c r="F9" s="8">
        <v>7.9</v>
      </c>
      <c r="G9" s="8">
        <v>56.6</v>
      </c>
      <c r="H9" s="56" t="s">
        <v>155</v>
      </c>
      <c r="I9" s="29">
        <f t="shared" si="0"/>
        <v>3.5201413031986019E-2</v>
      </c>
    </row>
    <row r="10" spans="1:9" ht="31.5" customHeight="1" x14ac:dyDescent="0.25">
      <c r="A10" s="107"/>
      <c r="B10" s="11" t="s">
        <v>70</v>
      </c>
      <c r="C10" s="20">
        <v>200</v>
      </c>
      <c r="D10" s="13">
        <v>1.94</v>
      </c>
      <c r="E10" s="13">
        <v>3</v>
      </c>
      <c r="F10" s="13">
        <v>14.02</v>
      </c>
      <c r="G10" s="13">
        <v>95.8</v>
      </c>
      <c r="H10" s="56" t="s">
        <v>36</v>
      </c>
      <c r="I10" s="29">
        <f t="shared" si="0"/>
        <v>5.9581190255552301E-2</v>
      </c>
    </row>
    <row r="11" spans="1:9" ht="19.5" customHeight="1" x14ac:dyDescent="0.25">
      <c r="A11" s="107"/>
      <c r="B11" s="2" t="s">
        <v>15</v>
      </c>
      <c r="C11" s="8">
        <v>130</v>
      </c>
      <c r="D11" s="8">
        <v>2.56</v>
      </c>
      <c r="E11" s="8">
        <v>4.1100000000000003</v>
      </c>
      <c r="F11" s="8">
        <v>15.9</v>
      </c>
      <c r="G11" s="8">
        <v>119.68</v>
      </c>
      <c r="H11" s="56" t="s">
        <v>159</v>
      </c>
      <c r="I11" s="29">
        <f t="shared" si="0"/>
        <v>7.4432952502969732E-2</v>
      </c>
    </row>
    <row r="12" spans="1:9" ht="24" customHeight="1" x14ac:dyDescent="0.25">
      <c r="A12" s="107"/>
      <c r="B12" s="3" t="s">
        <v>51</v>
      </c>
      <c r="C12" s="24">
        <v>80</v>
      </c>
      <c r="D12" s="24">
        <v>15</v>
      </c>
      <c r="E12" s="24">
        <v>6.1</v>
      </c>
      <c r="F12" s="24">
        <v>7.2</v>
      </c>
      <c r="G12" s="24">
        <v>156.80000000000001</v>
      </c>
      <c r="H12" s="63" t="s">
        <v>156</v>
      </c>
      <c r="I12" s="29">
        <f t="shared" si="0"/>
        <v>9.7519108894265155E-2</v>
      </c>
    </row>
    <row r="13" spans="1:9" ht="31.5" customHeight="1" x14ac:dyDescent="0.25">
      <c r="A13" s="107"/>
      <c r="B13" s="3" t="s">
        <v>128</v>
      </c>
      <c r="C13" s="12">
        <v>200</v>
      </c>
      <c r="D13" s="12">
        <v>0.02</v>
      </c>
      <c r="E13" s="12">
        <v>0.02</v>
      </c>
      <c r="F13" s="12">
        <v>15.7</v>
      </c>
      <c r="G13" s="12">
        <v>61.26</v>
      </c>
      <c r="H13" s="56" t="s">
        <v>94</v>
      </c>
      <c r="I13" s="29">
        <f t="shared" si="0"/>
        <v>3.8099621242746705E-2</v>
      </c>
    </row>
    <row r="14" spans="1:9" ht="21.75" customHeight="1" x14ac:dyDescent="0.25">
      <c r="A14" s="107"/>
      <c r="B14" s="1" t="s">
        <v>12</v>
      </c>
      <c r="C14" s="12">
        <v>40</v>
      </c>
      <c r="D14" s="12">
        <v>2.76</v>
      </c>
      <c r="E14" s="12">
        <v>0.5</v>
      </c>
      <c r="F14" s="12">
        <v>17.25</v>
      </c>
      <c r="G14" s="12">
        <v>75.55</v>
      </c>
      <c r="H14" s="60" t="s">
        <v>47</v>
      </c>
      <c r="I14" s="29">
        <f t="shared" si="0"/>
        <v>4.6987045133684513E-2</v>
      </c>
    </row>
    <row r="15" spans="1:9" ht="24" customHeight="1" x14ac:dyDescent="0.25">
      <c r="A15" s="107"/>
      <c r="B15" s="1" t="s">
        <v>13</v>
      </c>
      <c r="C15" s="12">
        <v>20</v>
      </c>
      <c r="D15" s="12">
        <v>1.4</v>
      </c>
      <c r="E15" s="12">
        <v>0.16</v>
      </c>
      <c r="F15" s="12">
        <v>9.61</v>
      </c>
      <c r="G15" s="12">
        <v>44.85</v>
      </c>
      <c r="H15" s="60" t="s">
        <v>37</v>
      </c>
      <c r="I15" s="29">
        <f t="shared" si="0"/>
        <v>2.7893699195840511E-2</v>
      </c>
    </row>
    <row r="16" spans="1:9" ht="24" customHeight="1" x14ac:dyDescent="0.25">
      <c r="A16" s="107"/>
      <c r="B16" s="48" t="s">
        <v>16</v>
      </c>
      <c r="C16" s="43">
        <f>SUM(C9:C15)</f>
        <v>730</v>
      </c>
      <c r="D16" s="43">
        <f>SUM(D9:D15)</f>
        <v>24.229999999999997</v>
      </c>
      <c r="E16" s="43">
        <f>SUM(E9:E15)</f>
        <v>17.02</v>
      </c>
      <c r="F16" s="43">
        <f>SUM(F9:F15)</f>
        <v>87.58</v>
      </c>
      <c r="G16" s="43">
        <f>SUM(G9:G15)</f>
        <v>610.54000000000008</v>
      </c>
      <c r="H16" s="61"/>
      <c r="I16" s="39">
        <f t="shared" si="0"/>
        <v>0.37971503025704495</v>
      </c>
    </row>
    <row r="17" spans="1:9" ht="24" customHeight="1" x14ac:dyDescent="0.25">
      <c r="A17" s="107" t="s">
        <v>9</v>
      </c>
      <c r="B17" s="3" t="s">
        <v>117</v>
      </c>
      <c r="C17" s="12">
        <v>150</v>
      </c>
      <c r="D17" s="12">
        <v>19.2</v>
      </c>
      <c r="E17" s="12">
        <v>25.2</v>
      </c>
      <c r="F17" s="12">
        <v>13.9</v>
      </c>
      <c r="G17" s="12">
        <v>328</v>
      </c>
      <c r="H17" s="56" t="s">
        <v>121</v>
      </c>
      <c r="I17" s="29">
        <f t="shared" si="0"/>
        <v>0.20399405431963627</v>
      </c>
    </row>
    <row r="18" spans="1:9" ht="24" customHeight="1" x14ac:dyDescent="0.25">
      <c r="A18" s="107"/>
      <c r="B18" s="2" t="s">
        <v>157</v>
      </c>
      <c r="C18" s="8">
        <v>30</v>
      </c>
      <c r="D18" s="8">
        <v>1.4</v>
      </c>
      <c r="E18" s="8">
        <v>0.84</v>
      </c>
      <c r="F18" s="8">
        <v>23.3</v>
      </c>
      <c r="G18" s="8">
        <v>111.9</v>
      </c>
      <c r="H18" s="56" t="s">
        <v>158</v>
      </c>
      <c r="I18" s="29">
        <f t="shared" si="0"/>
        <v>6.9594313043802744E-2</v>
      </c>
    </row>
    <row r="19" spans="1:9" ht="24" customHeight="1" x14ac:dyDescent="0.25">
      <c r="A19" s="107"/>
      <c r="B19" s="6" t="s">
        <v>168</v>
      </c>
      <c r="C19" s="8">
        <v>20</v>
      </c>
      <c r="D19" s="8">
        <v>0.08</v>
      </c>
      <c r="E19" s="8">
        <v>0</v>
      </c>
      <c r="F19" s="8">
        <v>13.9</v>
      </c>
      <c r="G19" s="8">
        <v>53</v>
      </c>
      <c r="H19" s="62" t="s">
        <v>130</v>
      </c>
      <c r="I19" s="29">
        <f t="shared" si="0"/>
        <v>3.2962453899209522E-2</v>
      </c>
    </row>
    <row r="20" spans="1:9" ht="24" customHeight="1" x14ac:dyDescent="0.25">
      <c r="A20" s="107"/>
      <c r="B20" s="1" t="s">
        <v>10</v>
      </c>
      <c r="C20" s="12">
        <v>200</v>
      </c>
      <c r="D20" s="12">
        <v>3.5999999999999997E-2</v>
      </c>
      <c r="E20" s="12">
        <v>0</v>
      </c>
      <c r="F20" s="12">
        <v>11.6</v>
      </c>
      <c r="G20" s="12">
        <v>44.3</v>
      </c>
      <c r="H20" s="62" t="s">
        <v>142</v>
      </c>
      <c r="I20" s="29">
        <f t="shared" si="0"/>
        <v>2.7551635994999654E-2</v>
      </c>
    </row>
    <row r="21" spans="1:9" ht="24" customHeight="1" x14ac:dyDescent="0.25">
      <c r="A21" s="107"/>
      <c r="B21" s="1" t="s">
        <v>13</v>
      </c>
      <c r="C21" s="12">
        <v>20</v>
      </c>
      <c r="D21" s="12">
        <v>1.4</v>
      </c>
      <c r="E21" s="12">
        <v>0.16</v>
      </c>
      <c r="F21" s="12">
        <v>9.61</v>
      </c>
      <c r="G21" s="12">
        <v>44.85</v>
      </c>
      <c r="H21" s="60" t="s">
        <v>37</v>
      </c>
      <c r="I21" s="29">
        <f t="shared" si="0"/>
        <v>2.7893699195840511E-2</v>
      </c>
    </row>
    <row r="22" spans="1:9" ht="24" customHeight="1" x14ac:dyDescent="0.25">
      <c r="A22" s="107"/>
      <c r="B22" s="48" t="s">
        <v>16</v>
      </c>
      <c r="C22" s="43">
        <f>SUM(C17:C21)</f>
        <v>420</v>
      </c>
      <c r="D22" s="43">
        <f t="shared" ref="D22:G22" si="1">SUM(D17:D21)</f>
        <v>22.115999999999996</v>
      </c>
      <c r="E22" s="43">
        <f t="shared" si="1"/>
        <v>26.2</v>
      </c>
      <c r="F22" s="43">
        <f t="shared" si="1"/>
        <v>72.31</v>
      </c>
      <c r="G22" s="43">
        <f t="shared" si="1"/>
        <v>582.04999999999995</v>
      </c>
      <c r="H22" s="61"/>
      <c r="I22" s="39">
        <f t="shared" si="0"/>
        <v>0.3619961564534887</v>
      </c>
    </row>
    <row r="23" spans="1:9" ht="24" customHeight="1" x14ac:dyDescent="0.25">
      <c r="A23" s="49"/>
      <c r="B23" s="48" t="s">
        <v>11</v>
      </c>
      <c r="C23" s="43">
        <f>C7+C8+C16+C22</f>
        <v>1702</v>
      </c>
      <c r="D23" s="43">
        <f>D7+D8+D16+D22</f>
        <v>56.256</v>
      </c>
      <c r="E23" s="43">
        <f>E7+E8+E16+E22</f>
        <v>65.134</v>
      </c>
      <c r="F23" s="43">
        <f>F7+F8+F16+F22</f>
        <v>226.11</v>
      </c>
      <c r="G23" s="43">
        <f>G7+G8+G16+G22</f>
        <v>1607.89</v>
      </c>
      <c r="H23" s="43"/>
      <c r="I23" s="39">
        <f t="shared" si="0"/>
        <v>1</v>
      </c>
    </row>
    <row r="24" spans="1:9" ht="24" customHeight="1" x14ac:dyDescent="0.25">
      <c r="I24" s="39">
        <f>SUM(I4:I6,I8:I15,I17:I21)</f>
        <v>0.99999999999999978</v>
      </c>
    </row>
    <row r="25" spans="1:9" ht="24" customHeight="1" x14ac:dyDescent="0.25">
      <c r="I25" s="39">
        <f>SUM(I7,I8,I16,I22)</f>
        <v>1</v>
      </c>
    </row>
  </sheetData>
  <mergeCells count="11">
    <mergeCell ref="I2:I3"/>
    <mergeCell ref="A4:A7"/>
    <mergeCell ref="A9:A16"/>
    <mergeCell ref="A17:A22"/>
    <mergeCell ref="A1:H1"/>
    <mergeCell ref="A2:A3"/>
    <mergeCell ref="B2:B3"/>
    <mergeCell ref="C2:C3"/>
    <mergeCell ref="D2:F2"/>
    <mergeCell ref="G2:G3"/>
    <mergeCell ref="H2:H3"/>
  </mergeCells>
  <conditionalFormatting sqref="I24:I25">
    <cfRule type="cellIs" dxfId="7" priority="1" operator="notEqual">
      <formula>1</formula>
    </cfRule>
  </conditionalFormatting>
  <pageMargins left="0.7" right="0.7" top="0.75" bottom="0.75" header="0.3" footer="0.3"/>
  <pageSetup paperSize="9" scale="8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E486-8FAA-47F3-BB77-0011A263F7D5}">
  <sheetPr>
    <pageSetUpPr fitToPage="1"/>
  </sheetPr>
  <dimension ref="A1:I23"/>
  <sheetViews>
    <sheetView workbookViewId="0">
      <selection activeCell="B10" sqref="B10"/>
    </sheetView>
  </sheetViews>
  <sheetFormatPr defaultRowHeight="15" x14ac:dyDescent="0.25"/>
  <cols>
    <col min="2" max="2" width="40.5703125" customWidth="1"/>
    <col min="3" max="7" width="10.85546875" customWidth="1"/>
    <col min="8" max="9" width="14.28515625" customWidth="1"/>
  </cols>
  <sheetData>
    <row r="1" spans="1:9" ht="21.75" customHeight="1" x14ac:dyDescent="0.3">
      <c r="A1" s="108" t="s">
        <v>29</v>
      </c>
      <c r="B1" s="108"/>
      <c r="C1" s="108"/>
      <c r="D1" s="108"/>
      <c r="E1" s="108"/>
      <c r="F1" s="108"/>
      <c r="G1" s="108"/>
      <c r="H1" s="108"/>
    </row>
    <row r="2" spans="1:9" ht="21.75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109" t="s">
        <v>3</v>
      </c>
      <c r="I2" s="91" t="s">
        <v>42</v>
      </c>
    </row>
    <row r="3" spans="1:9" ht="21.75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109"/>
      <c r="I3" s="91"/>
    </row>
    <row r="4" spans="1:9" ht="32.25" customHeight="1" x14ac:dyDescent="0.25">
      <c r="A4" s="92" t="s">
        <v>7</v>
      </c>
      <c r="B4" s="10" t="s">
        <v>153</v>
      </c>
      <c r="C4" s="20">
        <v>200</v>
      </c>
      <c r="D4" s="13">
        <v>5.8</v>
      </c>
      <c r="E4" s="13">
        <v>5.6</v>
      </c>
      <c r="F4" s="13">
        <v>27.6</v>
      </c>
      <c r="G4" s="13">
        <v>196.4</v>
      </c>
      <c r="H4" s="4" t="s">
        <v>152</v>
      </c>
      <c r="I4" s="29">
        <f t="shared" ref="I4:I21" si="0">G4/$G$21</f>
        <v>0.12206794535532713</v>
      </c>
    </row>
    <row r="5" spans="1:9" ht="21.75" customHeight="1" x14ac:dyDescent="0.25">
      <c r="A5" s="93"/>
      <c r="B5" s="2" t="s">
        <v>46</v>
      </c>
      <c r="C5" s="8">
        <v>200</v>
      </c>
      <c r="D5" s="8">
        <v>2.8</v>
      </c>
      <c r="E5" s="8">
        <v>2.82</v>
      </c>
      <c r="F5" s="8">
        <v>14.14</v>
      </c>
      <c r="G5" s="8">
        <v>104.5</v>
      </c>
      <c r="H5" s="4" t="s">
        <v>149</v>
      </c>
      <c r="I5" s="29">
        <f t="shared" si="0"/>
        <v>6.4949594142727524E-2</v>
      </c>
    </row>
    <row r="6" spans="1:9" ht="21.75" customHeight="1" x14ac:dyDescent="0.25">
      <c r="A6" s="93"/>
      <c r="B6" s="10" t="s">
        <v>150</v>
      </c>
      <c r="C6" s="25">
        <v>34</v>
      </c>
      <c r="D6" s="13">
        <v>3.1</v>
      </c>
      <c r="E6" s="13">
        <v>5.5</v>
      </c>
      <c r="F6" s="13">
        <v>10.6</v>
      </c>
      <c r="G6" s="13">
        <v>101.6</v>
      </c>
      <c r="H6" s="28" t="s">
        <v>151</v>
      </c>
      <c r="I6" s="29">
        <f t="shared" si="0"/>
        <v>6.3147165214364739E-2</v>
      </c>
    </row>
    <row r="7" spans="1:9" ht="21.75" customHeight="1" x14ac:dyDescent="0.25">
      <c r="A7" s="94"/>
      <c r="B7" s="42" t="s">
        <v>16</v>
      </c>
      <c r="C7" s="43">
        <f t="shared" ref="C7:H7" si="1">SUM(C4:C6)</f>
        <v>434</v>
      </c>
      <c r="D7" s="43">
        <f t="shared" si="1"/>
        <v>11.7</v>
      </c>
      <c r="E7" s="43">
        <f t="shared" si="1"/>
        <v>13.92</v>
      </c>
      <c r="F7" s="43">
        <f t="shared" si="1"/>
        <v>52.34</v>
      </c>
      <c r="G7" s="43">
        <f t="shared" si="1"/>
        <v>402.5</v>
      </c>
      <c r="H7" s="43">
        <f t="shared" si="1"/>
        <v>0</v>
      </c>
      <c r="I7" s="39">
        <f t="shared" si="0"/>
        <v>0.25016470471241936</v>
      </c>
    </row>
    <row r="8" spans="1:9" ht="21.75" customHeight="1" x14ac:dyDescent="0.25">
      <c r="A8" s="7" t="s">
        <v>26</v>
      </c>
      <c r="B8" s="40" t="s">
        <v>77</v>
      </c>
      <c r="C8" s="43">
        <v>200</v>
      </c>
      <c r="D8" s="43">
        <v>5.2</v>
      </c>
      <c r="E8" s="43">
        <v>6.4</v>
      </c>
      <c r="F8" s="43">
        <v>21.8</v>
      </c>
      <c r="G8" s="43">
        <v>166</v>
      </c>
      <c r="H8" s="83" t="s">
        <v>136</v>
      </c>
      <c r="I8" s="39">
        <f t="shared" si="0"/>
        <v>0.10317351796835185</v>
      </c>
    </row>
    <row r="9" spans="1:9" ht="45.75" customHeight="1" x14ac:dyDescent="0.25">
      <c r="A9" s="92" t="s">
        <v>27</v>
      </c>
      <c r="B9" s="3" t="s">
        <v>111</v>
      </c>
      <c r="C9" s="8">
        <v>0.6</v>
      </c>
      <c r="D9" s="8">
        <v>0.62</v>
      </c>
      <c r="E9" s="8">
        <v>2.31</v>
      </c>
      <c r="F9" s="8">
        <v>4.2300000000000004</v>
      </c>
      <c r="G9" s="8">
        <v>39</v>
      </c>
      <c r="H9" s="12" t="s">
        <v>112</v>
      </c>
      <c r="I9" s="29">
        <f t="shared" si="0"/>
        <v>2.4239561450395915E-2</v>
      </c>
    </row>
    <row r="10" spans="1:9" ht="21.75" customHeight="1" x14ac:dyDescent="0.25">
      <c r="A10" s="93"/>
      <c r="B10" s="3" t="s">
        <v>100</v>
      </c>
      <c r="C10" s="12">
        <v>200</v>
      </c>
      <c r="D10" s="12">
        <v>7.44</v>
      </c>
      <c r="E10" s="12">
        <v>3.92</v>
      </c>
      <c r="F10" s="12">
        <v>11.2</v>
      </c>
      <c r="G10" s="12">
        <v>117.68</v>
      </c>
      <c r="H10" s="21" t="s">
        <v>148</v>
      </c>
      <c r="I10" s="29">
        <f t="shared" si="0"/>
        <v>7.3141322858527993E-2</v>
      </c>
    </row>
    <row r="11" spans="1:9" ht="21.75" customHeight="1" x14ac:dyDescent="0.25">
      <c r="A11" s="93"/>
      <c r="B11" s="3" t="s">
        <v>101</v>
      </c>
      <c r="C11" s="20">
        <v>230</v>
      </c>
      <c r="D11" s="13">
        <v>1.41</v>
      </c>
      <c r="E11" s="13">
        <v>13.7</v>
      </c>
      <c r="F11" s="13">
        <v>12.8</v>
      </c>
      <c r="G11" s="13">
        <v>255.4</v>
      </c>
      <c r="H11" s="4" t="s">
        <v>147</v>
      </c>
      <c r="I11" s="29">
        <f t="shared" si="0"/>
        <v>0.1587380511392594</v>
      </c>
    </row>
    <row r="12" spans="1:9" ht="21.75" customHeight="1" x14ac:dyDescent="0.25">
      <c r="A12" s="93"/>
      <c r="B12" s="3" t="s">
        <v>23</v>
      </c>
      <c r="C12" s="12">
        <v>200</v>
      </c>
      <c r="D12" s="12">
        <v>0.32</v>
      </c>
      <c r="E12" s="12">
        <v>0</v>
      </c>
      <c r="F12" s="12">
        <v>18.18</v>
      </c>
      <c r="G12" s="12">
        <v>75.16</v>
      </c>
      <c r="H12" s="4" t="s">
        <v>146</v>
      </c>
      <c r="I12" s="29">
        <f t="shared" si="0"/>
        <v>4.6713985605429664E-2</v>
      </c>
    </row>
    <row r="13" spans="1:9" ht="21.75" customHeight="1" x14ac:dyDescent="0.25">
      <c r="A13" s="93"/>
      <c r="B13" s="1" t="s">
        <v>12</v>
      </c>
      <c r="C13" s="12">
        <v>40</v>
      </c>
      <c r="D13" s="12">
        <v>2.76</v>
      </c>
      <c r="E13" s="12">
        <v>0.5</v>
      </c>
      <c r="F13" s="12">
        <v>17.25</v>
      </c>
      <c r="G13" s="12">
        <v>75.55</v>
      </c>
      <c r="H13" s="12" t="s">
        <v>47</v>
      </c>
      <c r="I13" s="29">
        <f t="shared" si="0"/>
        <v>4.6956381219933625E-2</v>
      </c>
    </row>
    <row r="14" spans="1:9" ht="21.75" customHeight="1" x14ac:dyDescent="0.25">
      <c r="A14" s="93"/>
      <c r="B14" s="1" t="s">
        <v>13</v>
      </c>
      <c r="C14" s="12">
        <v>20</v>
      </c>
      <c r="D14" s="12">
        <v>1.4</v>
      </c>
      <c r="E14" s="12">
        <v>0.16</v>
      </c>
      <c r="F14" s="12">
        <v>9.61</v>
      </c>
      <c r="G14" s="12">
        <v>44.85</v>
      </c>
      <c r="H14" s="12" t="s">
        <v>37</v>
      </c>
      <c r="I14" s="29">
        <f t="shared" si="0"/>
        <v>2.7875495667955302E-2</v>
      </c>
    </row>
    <row r="15" spans="1:9" ht="21.75" customHeight="1" x14ac:dyDescent="0.25">
      <c r="A15" s="94"/>
      <c r="B15" s="44" t="s">
        <v>16</v>
      </c>
      <c r="C15" s="43">
        <f>SUM(C9:C14)</f>
        <v>690.6</v>
      </c>
      <c r="D15" s="43">
        <f>SUM(D9:D14)</f>
        <v>13.950000000000001</v>
      </c>
      <c r="E15" s="43">
        <f>SUM(E9:E14)</f>
        <v>20.59</v>
      </c>
      <c r="F15" s="43">
        <f>SUM(F9:F14)</f>
        <v>73.27</v>
      </c>
      <c r="G15" s="43">
        <f>SUM(G9:G14)</f>
        <v>607.64</v>
      </c>
      <c r="H15" s="45"/>
      <c r="I15" s="39">
        <f t="shared" si="0"/>
        <v>0.37766479794150187</v>
      </c>
    </row>
    <row r="16" spans="1:9" ht="21.75" customHeight="1" x14ac:dyDescent="0.25">
      <c r="A16" s="92" t="s">
        <v>9</v>
      </c>
      <c r="B16" s="10" t="s">
        <v>62</v>
      </c>
      <c r="C16" s="20">
        <v>150</v>
      </c>
      <c r="D16" s="13">
        <v>13.4</v>
      </c>
      <c r="E16" s="13">
        <v>15.7</v>
      </c>
      <c r="F16" s="13">
        <v>3.2</v>
      </c>
      <c r="G16" s="13">
        <v>231.8</v>
      </c>
      <c r="H16" s="4" t="s">
        <v>145</v>
      </c>
      <c r="I16" s="29">
        <f t="shared" si="0"/>
        <v>0.14407000882568649</v>
      </c>
    </row>
    <row r="17" spans="1:9" ht="21.75" customHeight="1" x14ac:dyDescent="0.25">
      <c r="A17" s="93" t="s">
        <v>9</v>
      </c>
      <c r="B17" s="10" t="s">
        <v>63</v>
      </c>
      <c r="C17" s="24">
        <v>200</v>
      </c>
      <c r="D17" s="24">
        <v>0</v>
      </c>
      <c r="E17" s="24">
        <v>0</v>
      </c>
      <c r="F17" s="24">
        <v>11.8</v>
      </c>
      <c r="G17" s="24">
        <v>49.2</v>
      </c>
      <c r="H17" s="4" t="s">
        <v>144</v>
      </c>
      <c r="I17" s="29">
        <f t="shared" si="0"/>
        <v>3.0579139060499465E-2</v>
      </c>
    </row>
    <row r="18" spans="1:9" ht="21.75" customHeight="1" x14ac:dyDescent="0.25">
      <c r="A18" s="93"/>
      <c r="B18" s="2" t="s">
        <v>13</v>
      </c>
      <c r="C18" s="8">
        <v>20</v>
      </c>
      <c r="D18" s="8">
        <v>1.95</v>
      </c>
      <c r="E18" s="8">
        <v>0.2</v>
      </c>
      <c r="F18" s="8">
        <v>12.84</v>
      </c>
      <c r="G18" s="8">
        <v>46.8</v>
      </c>
      <c r="H18" s="4" t="s">
        <v>37</v>
      </c>
      <c r="I18" s="29">
        <f t="shared" si="0"/>
        <v>2.9087473740475097E-2</v>
      </c>
    </row>
    <row r="19" spans="1:9" ht="21.75" customHeight="1" x14ac:dyDescent="0.25">
      <c r="A19" s="93"/>
      <c r="B19" s="2" t="s">
        <v>90</v>
      </c>
      <c r="C19" s="8">
        <v>0.25</v>
      </c>
      <c r="D19" s="8">
        <v>0.96</v>
      </c>
      <c r="E19" s="8">
        <v>0.84</v>
      </c>
      <c r="F19" s="8">
        <v>24.2</v>
      </c>
      <c r="G19" s="8">
        <v>105</v>
      </c>
      <c r="H19" s="4" t="s">
        <v>143</v>
      </c>
      <c r="I19" s="29">
        <f t="shared" si="0"/>
        <v>6.5260357751065923E-2</v>
      </c>
    </row>
    <row r="20" spans="1:9" ht="21.75" customHeight="1" x14ac:dyDescent="0.25">
      <c r="A20" s="94"/>
      <c r="B20" s="42" t="s">
        <v>16</v>
      </c>
      <c r="C20" s="43">
        <f>SUM(C16:C19)</f>
        <v>370.25</v>
      </c>
      <c r="D20" s="43">
        <f t="shared" ref="D20:F20" si="2">SUM(D16:D19)</f>
        <v>16.309999999999999</v>
      </c>
      <c r="E20" s="43">
        <f t="shared" si="2"/>
        <v>16.739999999999998</v>
      </c>
      <c r="F20" s="43">
        <f t="shared" si="2"/>
        <v>52.04</v>
      </c>
      <c r="G20" s="43">
        <f>SUM(G16:G19)</f>
        <v>432.8</v>
      </c>
      <c r="H20" s="45"/>
      <c r="I20" s="39">
        <f t="shared" si="0"/>
        <v>0.26899697937772699</v>
      </c>
    </row>
    <row r="21" spans="1:9" ht="21.75" customHeight="1" x14ac:dyDescent="0.25">
      <c r="A21" s="46"/>
      <c r="B21" s="42" t="s">
        <v>11</v>
      </c>
      <c r="C21" s="43">
        <f>C7+C8+C15+C20</f>
        <v>1694.85</v>
      </c>
      <c r="D21" s="43">
        <f>D7+D8+D15+D20</f>
        <v>47.16</v>
      </c>
      <c r="E21" s="43">
        <f>E7+E8+E15+E20</f>
        <v>57.649999999999991</v>
      </c>
      <c r="F21" s="43">
        <f>F7+F8+F15+F20</f>
        <v>199.45</v>
      </c>
      <c r="G21" s="43">
        <f>G7+G8+G15+G20</f>
        <v>1608.9399999999998</v>
      </c>
      <c r="H21" s="61"/>
      <c r="I21" s="39">
        <f t="shared" si="0"/>
        <v>1</v>
      </c>
    </row>
    <row r="22" spans="1:9" ht="21.75" customHeight="1" x14ac:dyDescent="0.25">
      <c r="A22" s="5"/>
      <c r="I22" s="39">
        <f>SUM(I4:I6,I8,I9:I14,I16:I19)</f>
        <v>1</v>
      </c>
    </row>
    <row r="23" spans="1:9" ht="32.25" customHeight="1" x14ac:dyDescent="0.25">
      <c r="A23" s="5"/>
      <c r="I23" s="39">
        <f>SUM(I7:I8,I15,I20)</f>
        <v>1</v>
      </c>
    </row>
  </sheetData>
  <mergeCells count="11">
    <mergeCell ref="I2:I3"/>
    <mergeCell ref="A4:A7"/>
    <mergeCell ref="A9:A15"/>
    <mergeCell ref="A16:A20"/>
    <mergeCell ref="A1:H1"/>
    <mergeCell ref="A2:A3"/>
    <mergeCell ref="B2:B3"/>
    <mergeCell ref="C2:C3"/>
    <mergeCell ref="D2:F2"/>
    <mergeCell ref="G2:G3"/>
    <mergeCell ref="H2:H3"/>
  </mergeCells>
  <conditionalFormatting sqref="I22:I23">
    <cfRule type="cellIs" dxfId="6" priority="1" operator="notEqual">
      <formula>1</formula>
    </cfRule>
  </conditionalFormatting>
  <pageMargins left="0.7" right="0.7" top="0.75" bottom="0.75" header="0.3" footer="0.3"/>
  <pageSetup paperSize="9" scale="92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CAB7-ED97-47CF-8C85-230DFB916235}">
  <sheetPr>
    <pageSetUpPr fitToPage="1"/>
  </sheetPr>
  <dimension ref="A1:Q24"/>
  <sheetViews>
    <sheetView workbookViewId="0">
      <selection activeCell="N16" sqref="N16"/>
    </sheetView>
  </sheetViews>
  <sheetFormatPr defaultRowHeight="15" x14ac:dyDescent="0.25"/>
  <cols>
    <col min="2" max="2" width="52.28515625" bestFit="1" customWidth="1"/>
    <col min="3" max="7" width="11.140625" customWidth="1"/>
    <col min="8" max="8" width="11.28515625" customWidth="1"/>
    <col min="9" max="9" width="12.7109375" customWidth="1"/>
  </cols>
  <sheetData>
    <row r="1" spans="1:17" ht="19.5" customHeight="1" x14ac:dyDescent="0.3">
      <c r="A1" s="108" t="s">
        <v>30</v>
      </c>
      <c r="B1" s="108"/>
      <c r="C1" s="108"/>
      <c r="D1" s="108"/>
      <c r="E1" s="108"/>
      <c r="F1" s="108"/>
      <c r="G1" s="108"/>
      <c r="H1" s="108"/>
      <c r="I1" s="108"/>
    </row>
    <row r="2" spans="1:17" ht="19.5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114" t="s">
        <v>3</v>
      </c>
      <c r="I2" s="91" t="s">
        <v>42</v>
      </c>
    </row>
    <row r="3" spans="1:17" ht="19.5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114"/>
      <c r="I3" s="91"/>
    </row>
    <row r="4" spans="1:17" ht="19.5" customHeight="1" x14ac:dyDescent="0.25">
      <c r="A4" s="92" t="s">
        <v>7</v>
      </c>
      <c r="B4" s="10" t="s">
        <v>17</v>
      </c>
      <c r="C4" s="20">
        <v>200</v>
      </c>
      <c r="D4" s="13">
        <v>4.5599999999999996</v>
      </c>
      <c r="E4" s="13">
        <v>5.98</v>
      </c>
      <c r="F4" s="13">
        <v>33</v>
      </c>
      <c r="G4" s="13">
        <v>168.6</v>
      </c>
      <c r="H4" s="84" t="s">
        <v>81</v>
      </c>
      <c r="I4" s="29">
        <f t="shared" ref="I4:I10" si="0">G4/$G$22</f>
        <v>0.10702247725931051</v>
      </c>
    </row>
    <row r="5" spans="1:17" ht="19.5" customHeight="1" x14ac:dyDescent="0.25">
      <c r="A5" s="93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84" t="s">
        <v>35</v>
      </c>
      <c r="I5" s="29">
        <f t="shared" si="0"/>
        <v>6.4619740124542177E-2</v>
      </c>
    </row>
    <row r="6" spans="1:17" ht="19.5" customHeight="1" x14ac:dyDescent="0.25">
      <c r="A6" s="93"/>
      <c r="B6" s="10" t="s">
        <v>68</v>
      </c>
      <c r="C6" s="25">
        <v>52</v>
      </c>
      <c r="D6" s="13">
        <v>1.9</v>
      </c>
      <c r="E6" s="13">
        <v>5.4</v>
      </c>
      <c r="F6" s="13">
        <v>13.4</v>
      </c>
      <c r="G6" s="13">
        <v>88.1</v>
      </c>
      <c r="H6" s="86" t="s">
        <v>69</v>
      </c>
      <c r="I6" s="29">
        <f t="shared" si="0"/>
        <v>5.5923370382830698E-2</v>
      </c>
    </row>
    <row r="7" spans="1:17" ht="19.5" customHeight="1" x14ac:dyDescent="0.25">
      <c r="A7" s="94"/>
      <c r="B7" s="42" t="s">
        <v>20</v>
      </c>
      <c r="C7" s="43">
        <f>SUM(C4:C6)</f>
        <v>432</v>
      </c>
      <c r="D7" s="43">
        <f>SUM(D4:D6)</f>
        <v>9.31</v>
      </c>
      <c r="E7" s="43">
        <f>SUM(E4:E6)</f>
        <v>14.350000000000001</v>
      </c>
      <c r="F7" s="43">
        <f>SUM(F4:F6)</f>
        <v>60.059999999999995</v>
      </c>
      <c r="G7" s="43">
        <f>SUM(G4:G6)</f>
        <v>358.5</v>
      </c>
      <c r="H7" s="85"/>
      <c r="I7" s="39">
        <f t="shared" si="0"/>
        <v>0.2275655877666834</v>
      </c>
    </row>
    <row r="8" spans="1:17" ht="19.5" customHeight="1" x14ac:dyDescent="0.25">
      <c r="A8" s="35" t="s">
        <v>26</v>
      </c>
      <c r="B8" s="42" t="s">
        <v>22</v>
      </c>
      <c r="C8" s="43">
        <v>200</v>
      </c>
      <c r="D8" s="43">
        <v>0.8</v>
      </c>
      <c r="E8" s="43">
        <v>0.8</v>
      </c>
      <c r="F8" s="43">
        <v>19.600000000000001</v>
      </c>
      <c r="G8" s="43">
        <v>85.36</v>
      </c>
      <c r="H8" s="85"/>
      <c r="I8" s="39">
        <f t="shared" si="0"/>
        <v>5.4184096434488412E-2</v>
      </c>
    </row>
    <row r="9" spans="1:17" ht="34.5" customHeight="1" x14ac:dyDescent="0.25">
      <c r="A9" s="110" t="s">
        <v>27</v>
      </c>
      <c r="B9" s="10" t="s">
        <v>124</v>
      </c>
      <c r="C9" s="8">
        <v>50</v>
      </c>
      <c r="D9" s="8">
        <v>1.1200000000000001</v>
      </c>
      <c r="E9" s="8">
        <v>7.6</v>
      </c>
      <c r="F9" s="8">
        <v>3.46</v>
      </c>
      <c r="G9" s="8">
        <v>84.5</v>
      </c>
      <c r="H9" s="84" t="s">
        <v>125</v>
      </c>
      <c r="I9" s="29">
        <f t="shared" si="0"/>
        <v>5.3638192932453969E-2</v>
      </c>
      <c r="K9" s="18"/>
      <c r="L9" s="16"/>
      <c r="M9" s="16"/>
      <c r="N9" s="16"/>
      <c r="O9" s="16"/>
      <c r="P9" s="16"/>
      <c r="Q9" s="64"/>
    </row>
    <row r="10" spans="1:17" ht="19.5" customHeight="1" x14ac:dyDescent="0.25">
      <c r="A10" s="110"/>
      <c r="B10" s="3" t="s">
        <v>138</v>
      </c>
      <c r="C10" s="12">
        <v>200</v>
      </c>
      <c r="D10" s="12">
        <v>1.34</v>
      </c>
      <c r="E10" s="12">
        <v>2.52</v>
      </c>
      <c r="F10" s="12">
        <v>10.18</v>
      </c>
      <c r="G10" s="12">
        <v>72.58</v>
      </c>
      <c r="H10" s="88" t="s">
        <v>139</v>
      </c>
      <c r="I10" s="29">
        <f t="shared" si="0"/>
        <v>4.607171648565099E-2</v>
      </c>
    </row>
    <row r="11" spans="1:17" ht="19.5" customHeight="1" x14ac:dyDescent="0.25">
      <c r="A11" s="110"/>
      <c r="B11" s="3" t="s">
        <v>43</v>
      </c>
      <c r="C11" s="12">
        <v>150</v>
      </c>
      <c r="D11" s="12">
        <v>4.2300000000000004</v>
      </c>
      <c r="E11" s="12">
        <v>3.3</v>
      </c>
      <c r="F11" s="12">
        <v>29.22</v>
      </c>
      <c r="G11" s="80">
        <v>173.1</v>
      </c>
      <c r="H11" s="84" t="s">
        <v>44</v>
      </c>
      <c r="I11" s="29">
        <f>G11/G22</f>
        <v>0.10987894907228143</v>
      </c>
    </row>
    <row r="12" spans="1:17" ht="19.5" customHeight="1" x14ac:dyDescent="0.25">
      <c r="A12" s="110"/>
      <c r="B12" s="10" t="s">
        <v>140</v>
      </c>
      <c r="C12" s="8">
        <v>70</v>
      </c>
      <c r="D12" s="8">
        <v>13.7</v>
      </c>
      <c r="E12" s="8">
        <v>11.6</v>
      </c>
      <c r="F12" s="8">
        <v>10.6</v>
      </c>
      <c r="G12" s="8">
        <v>187.5</v>
      </c>
      <c r="H12" s="84" t="s">
        <v>141</v>
      </c>
      <c r="I12" s="29">
        <f t="shared" ref="I12:I22" si="1">G12/$G$22</f>
        <v>0.11901965887378839</v>
      </c>
    </row>
    <row r="13" spans="1:17" ht="19.5" customHeight="1" x14ac:dyDescent="0.25">
      <c r="A13" s="110"/>
      <c r="B13" s="3" t="s">
        <v>92</v>
      </c>
      <c r="C13" s="8">
        <v>200</v>
      </c>
      <c r="D13" s="8">
        <v>0.34</v>
      </c>
      <c r="E13" s="8">
        <v>0</v>
      </c>
      <c r="F13" s="8">
        <v>23.4</v>
      </c>
      <c r="G13" s="8">
        <v>96.38</v>
      </c>
      <c r="H13" s="84" t="s">
        <v>137</v>
      </c>
      <c r="I13" s="29">
        <f t="shared" si="1"/>
        <v>6.1179278518697193E-2</v>
      </c>
    </row>
    <row r="14" spans="1:17" ht="19.5" customHeight="1" x14ac:dyDescent="0.25">
      <c r="A14" s="110"/>
      <c r="B14" s="27" t="s">
        <v>12</v>
      </c>
      <c r="C14" s="12">
        <v>40</v>
      </c>
      <c r="D14" s="12">
        <v>2.76</v>
      </c>
      <c r="E14" s="12">
        <v>0.5</v>
      </c>
      <c r="F14" s="12">
        <v>17.25</v>
      </c>
      <c r="G14" s="12">
        <v>75.55</v>
      </c>
      <c r="H14" s="89" t="s">
        <v>47</v>
      </c>
      <c r="I14" s="29">
        <f t="shared" si="1"/>
        <v>4.7956987882211796E-2</v>
      </c>
    </row>
    <row r="15" spans="1:17" ht="19.5" customHeight="1" x14ac:dyDescent="0.25">
      <c r="A15" s="110"/>
      <c r="B15" s="27" t="s">
        <v>13</v>
      </c>
      <c r="C15" s="12">
        <v>20</v>
      </c>
      <c r="D15" s="12">
        <v>1.4</v>
      </c>
      <c r="E15" s="12">
        <v>0.16</v>
      </c>
      <c r="F15" s="12">
        <v>9.61</v>
      </c>
      <c r="G15" s="12">
        <v>44.85</v>
      </c>
      <c r="H15" s="89" t="s">
        <v>37</v>
      </c>
      <c r="I15" s="29">
        <f t="shared" si="1"/>
        <v>2.8469502402610182E-2</v>
      </c>
    </row>
    <row r="16" spans="1:17" ht="19.5" customHeight="1" x14ac:dyDescent="0.25">
      <c r="A16" s="110"/>
      <c r="B16" s="42" t="s">
        <v>20</v>
      </c>
      <c r="C16" s="43">
        <f>SUM(C9:C15)</f>
        <v>730</v>
      </c>
      <c r="D16" s="43">
        <f t="shared" ref="D16:G16" si="2">SUM(D9:D15)</f>
        <v>24.89</v>
      </c>
      <c r="E16" s="43">
        <f t="shared" si="2"/>
        <v>25.679999999999996</v>
      </c>
      <c r="F16" s="43">
        <f t="shared" si="2"/>
        <v>103.72</v>
      </c>
      <c r="G16" s="43">
        <f t="shared" si="2"/>
        <v>734.45999999999992</v>
      </c>
      <c r="H16" s="90"/>
      <c r="I16" s="39">
        <f t="shared" si="1"/>
        <v>0.46621428616769395</v>
      </c>
      <c r="N16" t="s">
        <v>186</v>
      </c>
    </row>
    <row r="17" spans="1:9" ht="19.5" customHeight="1" x14ac:dyDescent="0.25">
      <c r="A17" s="111" t="s">
        <v>9</v>
      </c>
      <c r="B17" s="3" t="s">
        <v>185</v>
      </c>
      <c r="C17" s="12">
        <v>180</v>
      </c>
      <c r="D17" s="12">
        <v>3.13</v>
      </c>
      <c r="E17" s="12">
        <v>4</v>
      </c>
      <c r="F17" s="12">
        <v>11.6</v>
      </c>
      <c r="G17" s="12">
        <v>103.9</v>
      </c>
      <c r="H17" s="84" t="s">
        <v>86</v>
      </c>
      <c r="I17" s="29">
        <f t="shared" si="1"/>
        <v>6.5952760303928604E-2</v>
      </c>
    </row>
    <row r="18" spans="1:9" ht="19.5" customHeight="1" x14ac:dyDescent="0.25">
      <c r="A18" s="112"/>
      <c r="B18" s="6" t="s">
        <v>57</v>
      </c>
      <c r="C18" s="8">
        <v>70</v>
      </c>
      <c r="D18" s="8">
        <v>5.2</v>
      </c>
      <c r="E18" s="8">
        <v>4.2</v>
      </c>
      <c r="F18" s="8">
        <v>38.4</v>
      </c>
      <c r="G18" s="8">
        <v>204</v>
      </c>
      <c r="H18" s="84" t="s">
        <v>59</v>
      </c>
      <c r="I18" s="29">
        <f t="shared" si="1"/>
        <v>0.12949338885468176</v>
      </c>
    </row>
    <row r="19" spans="1:9" ht="19.5" customHeight="1" x14ac:dyDescent="0.25">
      <c r="A19" s="112"/>
      <c r="B19" s="10" t="s">
        <v>10</v>
      </c>
      <c r="C19" s="8">
        <v>200</v>
      </c>
      <c r="D19" s="8">
        <v>3.5999999999999997E-2</v>
      </c>
      <c r="E19" s="8">
        <v>0</v>
      </c>
      <c r="F19" s="8">
        <v>11.6</v>
      </c>
      <c r="G19" s="8">
        <v>44.3</v>
      </c>
      <c r="H19" s="84" t="s">
        <v>142</v>
      </c>
      <c r="I19" s="29">
        <f t="shared" si="1"/>
        <v>2.8120378069913736E-2</v>
      </c>
    </row>
    <row r="20" spans="1:9" ht="19.5" customHeight="1" x14ac:dyDescent="0.25">
      <c r="A20" s="112"/>
      <c r="B20" s="1" t="s">
        <v>13</v>
      </c>
      <c r="C20" s="12">
        <v>20</v>
      </c>
      <c r="D20" s="12">
        <v>1.4</v>
      </c>
      <c r="E20" s="12">
        <v>0.16</v>
      </c>
      <c r="F20" s="12">
        <v>9.61</v>
      </c>
      <c r="G20" s="12">
        <v>44.85</v>
      </c>
      <c r="H20" s="89" t="s">
        <v>37</v>
      </c>
      <c r="I20" s="29">
        <f t="shared" si="1"/>
        <v>2.8469502402610182E-2</v>
      </c>
    </row>
    <row r="21" spans="1:9" ht="19.5" customHeight="1" x14ac:dyDescent="0.25">
      <c r="A21" s="113"/>
      <c r="B21" s="42" t="s">
        <v>16</v>
      </c>
      <c r="C21" s="43">
        <f>SUM(C17:C20)</f>
        <v>470</v>
      </c>
      <c r="D21" s="43">
        <f>SUM(D17:D20)</f>
        <v>9.766</v>
      </c>
      <c r="E21" s="43">
        <f>SUM(E17:E20)</f>
        <v>8.36</v>
      </c>
      <c r="F21" s="43">
        <f>SUM(F17:F20)</f>
        <v>71.210000000000008</v>
      </c>
      <c r="G21" s="43">
        <f>SUM(G17:G20)</f>
        <v>397.05</v>
      </c>
      <c r="H21" s="85"/>
      <c r="I21" s="39">
        <f t="shared" si="1"/>
        <v>0.25203602963113431</v>
      </c>
    </row>
    <row r="22" spans="1:9" ht="19.5" customHeight="1" x14ac:dyDescent="0.25">
      <c r="A22" s="52"/>
      <c r="B22" s="42" t="s">
        <v>11</v>
      </c>
      <c r="C22" s="43">
        <f>SUM(C7,C8,C16,C21)</f>
        <v>1832</v>
      </c>
      <c r="D22" s="43">
        <f>SUM(D7,D8,D16,D21)</f>
        <v>44.765999999999998</v>
      </c>
      <c r="E22" s="43">
        <f>SUM(E7,E8,E16,E21)</f>
        <v>49.19</v>
      </c>
      <c r="F22" s="43">
        <f>SUM(F7,F8,F16,F21)</f>
        <v>254.59</v>
      </c>
      <c r="G22" s="43">
        <f>SUM(G7,G8,G16,G21)</f>
        <v>1575.37</v>
      </c>
      <c r="H22" s="45"/>
      <c r="I22" s="39">
        <f t="shared" si="1"/>
        <v>1</v>
      </c>
    </row>
    <row r="23" spans="1:9" ht="19.5" customHeight="1" x14ac:dyDescent="0.25">
      <c r="A23" s="5"/>
      <c r="I23" s="39">
        <f>SUM(I4:I6,I8:I15,I17:I20)</f>
        <v>1</v>
      </c>
    </row>
    <row r="24" spans="1:9" ht="19.5" customHeight="1" x14ac:dyDescent="0.25">
      <c r="A24" s="5"/>
      <c r="I24" s="39">
        <f>SUM(I7:I8,I16,I21)</f>
        <v>1</v>
      </c>
    </row>
  </sheetData>
  <mergeCells count="11">
    <mergeCell ref="A4:A7"/>
    <mergeCell ref="A9:A16"/>
    <mergeCell ref="A17:A21"/>
    <mergeCell ref="A1:I1"/>
    <mergeCell ref="A2:A3"/>
    <mergeCell ref="B2:B3"/>
    <mergeCell ref="C2:C3"/>
    <mergeCell ref="D2:F2"/>
    <mergeCell ref="G2:G3"/>
    <mergeCell ref="H2:H3"/>
    <mergeCell ref="I2:I3"/>
  </mergeCells>
  <conditionalFormatting sqref="I23:I24">
    <cfRule type="cellIs" dxfId="5" priority="1" operator="notEqual">
      <formula>1</formula>
    </cfRule>
  </conditionalFormatting>
  <pageMargins left="0.7" right="0.7" top="0.75" bottom="0.75" header="0.3" footer="0.3"/>
  <pageSetup paperSize="9" scale="92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zoomScaleNormal="100" workbookViewId="0">
      <pane ySplit="3" topLeftCell="A4" activePane="bottomLeft" state="frozen"/>
      <selection activeCell="B10" sqref="B10:H10"/>
      <selection pane="bottomLeft" activeCell="M17" sqref="M17:M18"/>
    </sheetView>
  </sheetViews>
  <sheetFormatPr defaultRowHeight="15" x14ac:dyDescent="0.25"/>
  <cols>
    <col min="1" max="1" width="9.28515625" customWidth="1"/>
    <col min="2" max="2" width="39" customWidth="1"/>
    <col min="3" max="7" width="10.85546875" customWidth="1"/>
    <col min="8" max="9" width="14.5703125" customWidth="1"/>
  </cols>
  <sheetData>
    <row r="1" spans="1:11" ht="20.25" x14ac:dyDescent="0.3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1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109" t="s">
        <v>118</v>
      </c>
      <c r="I2" s="91" t="s">
        <v>42</v>
      </c>
    </row>
    <row r="3" spans="1:1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109"/>
      <c r="I3" s="91"/>
    </row>
    <row r="4" spans="1:11" ht="31.5" x14ac:dyDescent="0.25">
      <c r="A4" s="98" t="s">
        <v>7</v>
      </c>
      <c r="B4" s="10" t="s">
        <v>95</v>
      </c>
      <c r="C4" s="8">
        <v>200</v>
      </c>
      <c r="D4" s="8">
        <v>4.82</v>
      </c>
      <c r="E4" s="8">
        <v>7</v>
      </c>
      <c r="F4" s="8">
        <v>20.96</v>
      </c>
      <c r="G4" s="8">
        <v>183.8</v>
      </c>
      <c r="H4" s="56" t="s">
        <v>83</v>
      </c>
      <c r="I4" s="29">
        <f t="shared" ref="I4:I9" si="0">G4/$G$22</f>
        <v>0.10125884913092582</v>
      </c>
    </row>
    <row r="5" spans="1:11" ht="17.25" customHeight="1" x14ac:dyDescent="0.25">
      <c r="A5" s="99"/>
      <c r="B5" s="3" t="s">
        <v>46</v>
      </c>
      <c r="C5" s="12">
        <v>180</v>
      </c>
      <c r="D5" s="12">
        <v>3.5</v>
      </c>
      <c r="E5" s="12">
        <v>3.6</v>
      </c>
      <c r="F5" s="12">
        <v>16.8</v>
      </c>
      <c r="G5" s="12">
        <v>125.5</v>
      </c>
      <c r="H5" s="56" t="s">
        <v>39</v>
      </c>
      <c r="I5" s="29">
        <f t="shared" si="0"/>
        <v>6.9140291435969475E-2</v>
      </c>
    </row>
    <row r="6" spans="1:11" ht="19.5" customHeight="1" x14ac:dyDescent="0.25">
      <c r="A6" s="99"/>
      <c r="B6" s="10" t="s">
        <v>68</v>
      </c>
      <c r="C6" s="25">
        <v>52</v>
      </c>
      <c r="D6" s="13">
        <v>1.9</v>
      </c>
      <c r="E6" s="13">
        <v>5.4</v>
      </c>
      <c r="F6" s="13">
        <v>13.4</v>
      </c>
      <c r="G6" s="13">
        <v>88.1</v>
      </c>
      <c r="H6" s="57" t="s">
        <v>69</v>
      </c>
      <c r="I6" s="29">
        <f t="shared" si="0"/>
        <v>4.853593366939371E-2</v>
      </c>
    </row>
    <row r="7" spans="1:11" ht="15.75" x14ac:dyDescent="0.25">
      <c r="A7" s="100"/>
      <c r="B7" s="37" t="s">
        <v>16</v>
      </c>
      <c r="C7" s="38">
        <f>SUM(C4:C6)</f>
        <v>432</v>
      </c>
      <c r="D7" s="38">
        <f>SUM(D4:D6)</f>
        <v>10.220000000000001</v>
      </c>
      <c r="E7" s="38">
        <f>SUM(E4:E6)</f>
        <v>16</v>
      </c>
      <c r="F7" s="38">
        <f>SUM(F4:F6)</f>
        <v>51.160000000000004</v>
      </c>
      <c r="G7" s="38">
        <f>SUM(G4:G6)</f>
        <v>397.4</v>
      </c>
      <c r="H7" s="58"/>
      <c r="I7" s="39">
        <f t="shared" si="0"/>
        <v>0.218935074236289</v>
      </c>
    </row>
    <row r="8" spans="1:11" ht="25.5" x14ac:dyDescent="0.25">
      <c r="A8" s="50" t="s">
        <v>26</v>
      </c>
      <c r="B8" s="40" t="s">
        <v>22</v>
      </c>
      <c r="C8" s="38">
        <v>200</v>
      </c>
      <c r="D8" s="38">
        <v>4.2</v>
      </c>
      <c r="E8" s="38">
        <v>4.2</v>
      </c>
      <c r="F8" s="38">
        <v>12.4</v>
      </c>
      <c r="G8" s="38">
        <v>47.5</v>
      </c>
      <c r="H8" s="58"/>
      <c r="I8" s="39">
        <f t="shared" si="0"/>
        <v>2.6168636200864941E-2</v>
      </c>
    </row>
    <row r="9" spans="1:11" ht="31.5" x14ac:dyDescent="0.25">
      <c r="A9" s="101" t="s">
        <v>27</v>
      </c>
      <c r="B9" s="3" t="s">
        <v>126</v>
      </c>
      <c r="C9" s="8">
        <v>50</v>
      </c>
      <c r="D9" s="8">
        <v>0.56000000000000005</v>
      </c>
      <c r="E9" s="8">
        <v>3.4</v>
      </c>
      <c r="F9" s="8">
        <v>6.4</v>
      </c>
      <c r="G9" s="79">
        <v>53.9</v>
      </c>
      <c r="H9" s="60" t="s">
        <v>127</v>
      </c>
      <c r="I9" s="29">
        <f t="shared" si="0"/>
        <v>2.9694515604770953E-2</v>
      </c>
    </row>
    <row r="10" spans="1:11" ht="31.5" x14ac:dyDescent="0.25">
      <c r="A10" s="102"/>
      <c r="B10" s="3" t="s">
        <v>75</v>
      </c>
      <c r="C10" s="12">
        <v>200</v>
      </c>
      <c r="D10" s="12">
        <v>1.3</v>
      </c>
      <c r="E10" s="12">
        <v>3.04</v>
      </c>
      <c r="F10" s="12">
        <v>6.8</v>
      </c>
      <c r="G10" s="12">
        <v>61.9</v>
      </c>
      <c r="H10" s="59" t="s">
        <v>76</v>
      </c>
      <c r="I10" s="29">
        <f t="shared" ref="I10:I14" si="1">G10/$G$22</f>
        <v>3.4101864859653469E-2</v>
      </c>
    </row>
    <row r="11" spans="1:11" ht="15.75" x14ac:dyDescent="0.25">
      <c r="A11" s="102"/>
      <c r="B11" s="53" t="s">
        <v>85</v>
      </c>
      <c r="C11" s="8">
        <v>230</v>
      </c>
      <c r="D11" s="8">
        <v>24.8</v>
      </c>
      <c r="E11" s="8">
        <v>23.4</v>
      </c>
      <c r="F11" s="8">
        <v>23.3</v>
      </c>
      <c r="G11" s="8">
        <v>396.3</v>
      </c>
      <c r="H11" s="56" t="s">
        <v>58</v>
      </c>
      <c r="I11" s="29">
        <f t="shared" si="1"/>
        <v>0.21832906371374267</v>
      </c>
    </row>
    <row r="12" spans="1:11" ht="15.75" x14ac:dyDescent="0.25">
      <c r="A12" s="102"/>
      <c r="B12" s="3" t="s">
        <v>171</v>
      </c>
      <c r="C12" s="12">
        <v>200</v>
      </c>
      <c r="D12" s="12">
        <v>0.9</v>
      </c>
      <c r="E12" s="12">
        <v>0</v>
      </c>
      <c r="F12" s="12">
        <v>32.9</v>
      </c>
      <c r="G12" s="12">
        <v>129.6</v>
      </c>
      <c r="H12" s="56" t="s">
        <v>172</v>
      </c>
      <c r="I12" s="29">
        <f t="shared" si="1"/>
        <v>7.139905792909676E-2</v>
      </c>
    </row>
    <row r="13" spans="1:11" ht="15.75" x14ac:dyDescent="0.25">
      <c r="A13" s="102"/>
      <c r="B13" s="1" t="s">
        <v>12</v>
      </c>
      <c r="C13" s="12">
        <v>40</v>
      </c>
      <c r="D13" s="12">
        <v>2.76</v>
      </c>
      <c r="E13" s="12">
        <v>0.5</v>
      </c>
      <c r="F13" s="12">
        <v>17.25</v>
      </c>
      <c r="G13" s="12">
        <v>75.55</v>
      </c>
      <c r="H13" s="56" t="s">
        <v>47</v>
      </c>
      <c r="I13" s="29">
        <f t="shared" si="1"/>
        <v>4.1621904525796762E-2</v>
      </c>
    </row>
    <row r="14" spans="1:11" ht="15.75" x14ac:dyDescent="0.25">
      <c r="A14" s="102"/>
      <c r="B14" s="1" t="s">
        <v>13</v>
      </c>
      <c r="C14" s="12">
        <v>20</v>
      </c>
      <c r="D14" s="12">
        <v>1.4</v>
      </c>
      <c r="E14" s="12">
        <v>0.16</v>
      </c>
      <c r="F14" s="12">
        <v>9.61</v>
      </c>
      <c r="G14" s="12">
        <v>44.85</v>
      </c>
      <c r="H14" s="56" t="s">
        <v>37</v>
      </c>
      <c r="I14" s="29">
        <f t="shared" si="1"/>
        <v>2.4708701760185109E-2</v>
      </c>
    </row>
    <row r="15" spans="1:11" ht="15.75" x14ac:dyDescent="0.25">
      <c r="A15" s="103"/>
      <c r="B15" s="40" t="s">
        <v>16</v>
      </c>
      <c r="C15" s="38">
        <f>SUM(C9:C14)</f>
        <v>740</v>
      </c>
      <c r="D15" s="38">
        <f>SUM(D9:D14)</f>
        <v>31.72</v>
      </c>
      <c r="E15" s="38">
        <f t="shared" ref="E15:G15" si="2">SUM(E9:E14)</f>
        <v>30.499999999999996</v>
      </c>
      <c r="F15" s="38">
        <f t="shared" si="2"/>
        <v>96.26</v>
      </c>
      <c r="G15" s="38">
        <f t="shared" si="2"/>
        <v>762.1</v>
      </c>
      <c r="H15" s="58"/>
      <c r="I15" s="39">
        <f>G15/$G$22</f>
        <v>0.41985510839324575</v>
      </c>
      <c r="K15" s="14"/>
    </row>
    <row r="16" spans="1:11" ht="15.75" x14ac:dyDescent="0.25">
      <c r="A16" s="104" t="s">
        <v>9</v>
      </c>
      <c r="B16" s="3" t="s">
        <v>117</v>
      </c>
      <c r="C16" s="12">
        <v>150</v>
      </c>
      <c r="D16" s="12">
        <v>19.2</v>
      </c>
      <c r="E16" s="12">
        <v>25.2</v>
      </c>
      <c r="F16" s="12">
        <v>13.9</v>
      </c>
      <c r="G16" s="12">
        <v>328</v>
      </c>
      <c r="H16" s="56" t="s">
        <v>121</v>
      </c>
      <c r="I16" s="29">
        <f>G16/$G$22</f>
        <v>0.18070131945018317</v>
      </c>
    </row>
    <row r="17" spans="1:10" ht="15.75" x14ac:dyDescent="0.25">
      <c r="A17" s="105"/>
      <c r="B17" s="2" t="s">
        <v>82</v>
      </c>
      <c r="C17" s="8">
        <v>20</v>
      </c>
      <c r="D17" s="8">
        <v>3.12</v>
      </c>
      <c r="E17" s="8">
        <v>1.56</v>
      </c>
      <c r="F17" s="8">
        <v>23</v>
      </c>
      <c r="G17" s="8">
        <v>137</v>
      </c>
      <c r="H17" s="56" t="s">
        <v>129</v>
      </c>
      <c r="I17" s="29">
        <f t="shared" ref="I17:I21" si="3">G17/$G$22</f>
        <v>7.5475855989863089E-2</v>
      </c>
    </row>
    <row r="18" spans="1:10" ht="15.75" x14ac:dyDescent="0.25">
      <c r="A18" s="105"/>
      <c r="B18" s="6" t="s">
        <v>21</v>
      </c>
      <c r="C18" s="8">
        <v>15</v>
      </c>
      <c r="D18" s="8">
        <v>1.1000000000000001</v>
      </c>
      <c r="E18" s="8">
        <v>1.3</v>
      </c>
      <c r="F18" s="8">
        <v>8.5</v>
      </c>
      <c r="G18" s="8">
        <v>49.1</v>
      </c>
      <c r="H18" s="56" t="s">
        <v>78</v>
      </c>
      <c r="I18" s="29">
        <f t="shared" si="3"/>
        <v>2.7050106051841445E-2</v>
      </c>
      <c r="J18" s="14"/>
    </row>
    <row r="19" spans="1:10" ht="15.75" x14ac:dyDescent="0.25">
      <c r="A19" s="105"/>
      <c r="B19" s="10" t="s">
        <v>63</v>
      </c>
      <c r="C19" s="24">
        <v>200</v>
      </c>
      <c r="D19" s="24">
        <v>0</v>
      </c>
      <c r="E19" s="24">
        <v>0</v>
      </c>
      <c r="F19" s="24">
        <v>11.8</v>
      </c>
      <c r="G19" s="24">
        <v>49.2</v>
      </c>
      <c r="H19" s="56" t="s">
        <v>144</v>
      </c>
      <c r="I19" s="29">
        <f t="shared" si="3"/>
        <v>2.7105197917527479E-2</v>
      </c>
    </row>
    <row r="20" spans="1:10" ht="15.75" x14ac:dyDescent="0.25">
      <c r="A20" s="105"/>
      <c r="B20" s="1" t="s">
        <v>13</v>
      </c>
      <c r="C20" s="12">
        <v>20</v>
      </c>
      <c r="D20" s="12">
        <v>1.4</v>
      </c>
      <c r="E20" s="12">
        <v>0.16</v>
      </c>
      <c r="F20" s="12">
        <v>9.61</v>
      </c>
      <c r="G20" s="12">
        <v>44.85</v>
      </c>
      <c r="H20" s="56" t="s">
        <v>37</v>
      </c>
      <c r="I20" s="29">
        <f t="shared" si="3"/>
        <v>2.4708701760185109E-2</v>
      </c>
    </row>
    <row r="21" spans="1:10" ht="15.75" x14ac:dyDescent="0.25">
      <c r="A21" s="106"/>
      <c r="B21" s="42" t="s">
        <v>16</v>
      </c>
      <c r="C21" s="43">
        <f>SUM(C16:C20)</f>
        <v>405</v>
      </c>
      <c r="D21" s="43">
        <f>SUM(D16:D20)</f>
        <v>24.82</v>
      </c>
      <c r="E21" s="43">
        <f>SUM(E16:E20)</f>
        <v>28.22</v>
      </c>
      <c r="F21" s="43">
        <f>SUM(F16:F20)</f>
        <v>66.81</v>
      </c>
      <c r="G21" s="43">
        <f>SUM(G16:G20)</f>
        <v>608.15000000000009</v>
      </c>
      <c r="H21" s="45"/>
      <c r="I21" s="39">
        <f t="shared" si="3"/>
        <v>0.33504118116960036</v>
      </c>
    </row>
    <row r="22" spans="1:10" ht="15.75" x14ac:dyDescent="0.25">
      <c r="A22" s="41"/>
      <c r="B22" s="40" t="s">
        <v>11</v>
      </c>
      <c r="C22" s="38">
        <f>C7+C8+C15+C21</f>
        <v>1777</v>
      </c>
      <c r="D22" s="38">
        <f t="shared" ref="D22:G22" si="4">D7+D8+D15+D21</f>
        <v>70.960000000000008</v>
      </c>
      <c r="E22" s="38">
        <f t="shared" si="4"/>
        <v>78.919999999999987</v>
      </c>
      <c r="F22" s="38">
        <f t="shared" si="4"/>
        <v>226.63</v>
      </c>
      <c r="G22" s="38">
        <f t="shared" si="4"/>
        <v>1815.15</v>
      </c>
      <c r="H22" s="45"/>
      <c r="I22" s="39">
        <f>G22/$G$22</f>
        <v>1</v>
      </c>
    </row>
    <row r="23" spans="1:10" ht="15.75" x14ac:dyDescent="0.25">
      <c r="I23" s="39">
        <f>SUM(I4:I6,I8:I14,I16:I20)</f>
        <v>0.99999999999999989</v>
      </c>
    </row>
    <row r="24" spans="1:10" ht="15.75" x14ac:dyDescent="0.25">
      <c r="A24" s="5"/>
      <c r="I24" s="39">
        <f>SUM(I7:I8,I15,I21)</f>
        <v>1</v>
      </c>
    </row>
  </sheetData>
  <mergeCells count="11">
    <mergeCell ref="I2:I3"/>
    <mergeCell ref="A1:H1"/>
    <mergeCell ref="B2:B3"/>
    <mergeCell ref="A2:A3"/>
    <mergeCell ref="C2:C3"/>
    <mergeCell ref="H2:H3"/>
    <mergeCell ref="A16:A21"/>
    <mergeCell ref="A4:A7"/>
    <mergeCell ref="D2:F2"/>
    <mergeCell ref="G2:G3"/>
    <mergeCell ref="A9:A15"/>
  </mergeCells>
  <conditionalFormatting sqref="I23:I24">
    <cfRule type="cellIs" dxfId="4" priority="1" operator="notEqual">
      <formula>1</formula>
    </cfRule>
  </conditionalFormatting>
  <pageMargins left="0.7" right="0.7" top="0.75" bottom="0.75" header="0.3" footer="0.3"/>
  <pageSetup paperSize="9" scale="9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3"/>
  <sheetViews>
    <sheetView zoomScaleNormal="10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B4" sqref="B4:H4"/>
    </sheetView>
  </sheetViews>
  <sheetFormatPr defaultRowHeight="15" x14ac:dyDescent="0.25"/>
  <cols>
    <col min="2" max="2" width="41.85546875" customWidth="1"/>
    <col min="3" max="7" width="11.140625" customWidth="1"/>
    <col min="8" max="8" width="13.5703125" customWidth="1"/>
    <col min="9" max="9" width="15.7109375" customWidth="1"/>
  </cols>
  <sheetData>
    <row r="1" spans="1:19" ht="20.25" x14ac:dyDescent="0.3">
      <c r="A1" s="108" t="s">
        <v>31</v>
      </c>
      <c r="B1" s="108"/>
      <c r="C1" s="108"/>
      <c r="D1" s="108"/>
      <c r="E1" s="108"/>
      <c r="F1" s="108"/>
      <c r="G1" s="108"/>
      <c r="H1" s="108"/>
    </row>
    <row r="2" spans="1:19" ht="15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19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19" ht="31.5" customHeight="1" x14ac:dyDescent="0.25">
      <c r="A4" s="104" t="s">
        <v>7</v>
      </c>
      <c r="B4" s="10" t="s">
        <v>182</v>
      </c>
      <c r="C4" s="20">
        <v>200</v>
      </c>
      <c r="D4" s="13">
        <v>3.9</v>
      </c>
      <c r="E4" s="13">
        <v>13.46</v>
      </c>
      <c r="F4" s="13">
        <v>20.86</v>
      </c>
      <c r="G4" s="13">
        <v>150.69999999999999</v>
      </c>
      <c r="H4" s="84" t="s">
        <v>183</v>
      </c>
      <c r="I4" s="29">
        <f t="shared" ref="I4:I21" si="0">G4/$G$21</f>
        <v>0.11550282433913529</v>
      </c>
      <c r="K4" s="18"/>
      <c r="L4" s="19"/>
      <c r="M4" s="33"/>
      <c r="N4" s="33"/>
      <c r="O4" s="33"/>
      <c r="P4" s="33"/>
      <c r="Q4" s="33"/>
      <c r="R4" s="19"/>
      <c r="S4" s="30"/>
    </row>
    <row r="5" spans="1:19" ht="19.5" customHeight="1" x14ac:dyDescent="0.25">
      <c r="A5" s="105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8">
        <v>101.8</v>
      </c>
      <c r="H5" s="84" t="s">
        <v>35</v>
      </c>
      <c r="I5" s="29">
        <f t="shared" si="0"/>
        <v>7.802380569159903E-2</v>
      </c>
      <c r="K5" s="18"/>
      <c r="L5" s="19"/>
      <c r="M5" s="33"/>
      <c r="N5" s="33"/>
      <c r="O5" s="33"/>
      <c r="P5" s="33"/>
      <c r="Q5" s="33"/>
      <c r="R5" s="19"/>
      <c r="S5" s="30"/>
    </row>
    <row r="6" spans="1:19" ht="15.75" x14ac:dyDescent="0.25">
      <c r="A6" s="105"/>
      <c r="B6" s="10" t="s">
        <v>68</v>
      </c>
      <c r="C6" s="8">
        <v>52</v>
      </c>
      <c r="D6" s="8">
        <v>1.9</v>
      </c>
      <c r="E6" s="8">
        <v>5.4</v>
      </c>
      <c r="F6" s="8">
        <v>13.4</v>
      </c>
      <c r="G6" s="8">
        <v>88.1</v>
      </c>
      <c r="H6" s="86" t="s">
        <v>69</v>
      </c>
      <c r="I6" s="29">
        <f t="shared" si="0"/>
        <v>6.7523548933495811E-2</v>
      </c>
    </row>
    <row r="7" spans="1:19" ht="15.75" x14ac:dyDescent="0.25">
      <c r="A7" s="106"/>
      <c r="B7" s="47" t="s">
        <v>20</v>
      </c>
      <c r="C7" s="43">
        <f>SUM(C4:C6)</f>
        <v>432</v>
      </c>
      <c r="D7" s="43">
        <f>SUM(D4:D6)</f>
        <v>8.65</v>
      </c>
      <c r="E7" s="43">
        <f>SUM(E4:E6)</f>
        <v>21.83</v>
      </c>
      <c r="F7" s="43">
        <f>SUM(F4:F6)</f>
        <v>47.919999999999995</v>
      </c>
      <c r="G7" s="43">
        <f>SUM(G4:G6)</f>
        <v>340.6</v>
      </c>
      <c r="H7" s="85"/>
      <c r="I7" s="39">
        <f t="shared" si="0"/>
        <v>0.26105017896423016</v>
      </c>
    </row>
    <row r="8" spans="1:19" ht="25.5" x14ac:dyDescent="0.25">
      <c r="A8" s="9" t="s">
        <v>26</v>
      </c>
      <c r="B8" s="40" t="s">
        <v>22</v>
      </c>
      <c r="C8" s="38">
        <v>200</v>
      </c>
      <c r="D8" s="38">
        <v>4.2</v>
      </c>
      <c r="E8" s="38">
        <v>4.2</v>
      </c>
      <c r="F8" s="38">
        <v>12.4</v>
      </c>
      <c r="G8" s="38">
        <v>47.5</v>
      </c>
      <c r="H8" s="84" t="s">
        <v>135</v>
      </c>
      <c r="I8" s="39">
        <f t="shared" si="0"/>
        <v>3.6405999708752003E-2</v>
      </c>
    </row>
    <row r="9" spans="1:19" ht="21.75" customHeight="1" x14ac:dyDescent="0.25">
      <c r="A9" s="107" t="s">
        <v>27</v>
      </c>
      <c r="B9" s="3" t="s">
        <v>115</v>
      </c>
      <c r="C9" s="8">
        <v>0.6</v>
      </c>
      <c r="D9" s="8">
        <v>1.1100000000000001</v>
      </c>
      <c r="E9" s="8">
        <v>2.25</v>
      </c>
      <c r="F9" s="8">
        <v>5.76</v>
      </c>
      <c r="G9" s="8">
        <v>43.3</v>
      </c>
      <c r="H9" s="84" t="s">
        <v>116</v>
      </c>
      <c r="I9" s="29">
        <f t="shared" si="0"/>
        <v>3.3186942892399193E-2</v>
      </c>
      <c r="K9" s="18"/>
      <c r="L9" s="19"/>
      <c r="M9" s="19"/>
      <c r="N9" s="19"/>
      <c r="O9" s="19"/>
      <c r="P9" s="19"/>
      <c r="Q9" s="19"/>
      <c r="R9" s="19"/>
    </row>
    <row r="10" spans="1:19" ht="15.75" x14ac:dyDescent="0.25">
      <c r="A10" s="107"/>
      <c r="B10" s="11" t="s">
        <v>54</v>
      </c>
      <c r="C10" s="8">
        <v>200</v>
      </c>
      <c r="D10" s="8">
        <v>8.4</v>
      </c>
      <c r="E10" s="8">
        <v>2.84</v>
      </c>
      <c r="F10" s="8">
        <v>17.3</v>
      </c>
      <c r="G10" s="8">
        <v>135.4</v>
      </c>
      <c r="H10" s="84" t="s">
        <v>55</v>
      </c>
      <c r="I10" s="29">
        <f t="shared" si="0"/>
        <v>0.10377626022242151</v>
      </c>
    </row>
    <row r="11" spans="1:19" ht="15.75" x14ac:dyDescent="0.25">
      <c r="A11" s="107"/>
      <c r="B11" s="3" t="s">
        <v>105</v>
      </c>
      <c r="C11" s="8">
        <v>150</v>
      </c>
      <c r="D11" s="8">
        <v>2.25</v>
      </c>
      <c r="E11" s="8">
        <v>4.5</v>
      </c>
      <c r="F11" s="8">
        <v>11.52</v>
      </c>
      <c r="G11" s="8">
        <v>86.7</v>
      </c>
      <c r="H11" s="84" t="s">
        <v>106</v>
      </c>
      <c r="I11" s="29">
        <f t="shared" si="0"/>
        <v>6.6450529994711557E-2</v>
      </c>
      <c r="K11" s="18"/>
      <c r="L11" s="33"/>
      <c r="M11" s="33"/>
      <c r="N11" s="33"/>
      <c r="O11" s="33"/>
      <c r="P11" s="33"/>
      <c r="Q11" s="33"/>
      <c r="R11" s="17"/>
    </row>
    <row r="12" spans="1:19" ht="19.5" customHeight="1" x14ac:dyDescent="0.25">
      <c r="A12" s="107"/>
      <c r="B12" s="10" t="s">
        <v>131</v>
      </c>
      <c r="C12" s="8">
        <v>70</v>
      </c>
      <c r="D12" s="8">
        <v>10.02</v>
      </c>
      <c r="E12" s="8">
        <v>4.7699999999999996</v>
      </c>
      <c r="F12" s="8">
        <v>16.690000000000001</v>
      </c>
      <c r="G12" s="8">
        <v>157.41999999999999</v>
      </c>
      <c r="H12" s="84" t="s">
        <v>122</v>
      </c>
      <c r="I12" s="29">
        <f t="shared" si="0"/>
        <v>0.12065331524529978</v>
      </c>
      <c r="K12" s="18"/>
      <c r="L12" s="33"/>
      <c r="M12" s="33"/>
      <c r="N12" s="33"/>
      <c r="O12" s="33"/>
      <c r="P12" s="33"/>
      <c r="Q12" s="33"/>
      <c r="R12" s="17"/>
    </row>
    <row r="13" spans="1:19" ht="21.75" customHeight="1" x14ac:dyDescent="0.25">
      <c r="A13" s="107"/>
      <c r="B13" s="3" t="s">
        <v>128</v>
      </c>
      <c r="C13" s="12">
        <v>200</v>
      </c>
      <c r="D13" s="12">
        <v>0.02</v>
      </c>
      <c r="E13" s="12">
        <v>0.02</v>
      </c>
      <c r="F13" s="12">
        <v>15.7</v>
      </c>
      <c r="G13" s="12">
        <v>61.26</v>
      </c>
      <c r="H13" s="84" t="s">
        <v>94</v>
      </c>
      <c r="I13" s="29">
        <f t="shared" si="0"/>
        <v>4.6952242992803109E-2</v>
      </c>
    </row>
    <row r="14" spans="1:19" ht="15.75" x14ac:dyDescent="0.25">
      <c r="A14" s="107"/>
      <c r="B14" s="1" t="s">
        <v>12</v>
      </c>
      <c r="C14" s="8">
        <v>40</v>
      </c>
      <c r="D14" s="8">
        <v>2.76</v>
      </c>
      <c r="E14" s="8">
        <v>0.5</v>
      </c>
      <c r="F14" s="8">
        <v>17.25</v>
      </c>
      <c r="G14" s="8">
        <v>75.55</v>
      </c>
      <c r="H14" s="84" t="s">
        <v>47</v>
      </c>
      <c r="I14" s="29">
        <f t="shared" si="0"/>
        <v>5.7904700589393975E-2</v>
      </c>
    </row>
    <row r="15" spans="1:19" ht="15.75" x14ac:dyDescent="0.25">
      <c r="A15" s="107"/>
      <c r="B15" s="1" t="s">
        <v>13</v>
      </c>
      <c r="C15" s="8">
        <v>20</v>
      </c>
      <c r="D15" s="8">
        <v>1.4</v>
      </c>
      <c r="E15" s="8">
        <v>0.16</v>
      </c>
      <c r="F15" s="8">
        <v>9.61</v>
      </c>
      <c r="G15" s="8">
        <v>44.85</v>
      </c>
      <c r="H15" s="84" t="s">
        <v>37</v>
      </c>
      <c r="I15" s="29">
        <f t="shared" si="0"/>
        <v>3.437492814605321E-2</v>
      </c>
    </row>
    <row r="16" spans="1:19" ht="15.75" x14ac:dyDescent="0.25">
      <c r="A16" s="107"/>
      <c r="B16" s="48" t="s">
        <v>16</v>
      </c>
      <c r="C16" s="43">
        <f>SUM(C9:C15)</f>
        <v>680.6</v>
      </c>
      <c r="D16" s="43">
        <f>SUM(D9:D15)</f>
        <v>25.96</v>
      </c>
      <c r="E16" s="43">
        <f>SUM(E9:E15)</f>
        <v>15.04</v>
      </c>
      <c r="F16" s="43">
        <f>SUM(F9:F15)</f>
        <v>93.83</v>
      </c>
      <c r="G16" s="43">
        <f>SUM(G9:G15)</f>
        <v>604.4799999999999</v>
      </c>
      <c r="H16" s="85"/>
      <c r="I16" s="39">
        <f t="shared" si="0"/>
        <v>0.46329892008308227</v>
      </c>
    </row>
    <row r="17" spans="1:17" ht="15.75" customHeight="1" x14ac:dyDescent="0.25">
      <c r="A17" s="107" t="s">
        <v>9</v>
      </c>
      <c r="B17" s="6" t="s">
        <v>67</v>
      </c>
      <c r="C17" s="8">
        <v>150</v>
      </c>
      <c r="D17" s="8">
        <v>4.72</v>
      </c>
      <c r="E17" s="8">
        <v>4.24</v>
      </c>
      <c r="F17" s="8">
        <v>21.4</v>
      </c>
      <c r="G17" s="8">
        <v>223</v>
      </c>
      <c r="H17" s="87" t="s">
        <v>177</v>
      </c>
      <c r="I17" s="29">
        <f t="shared" si="0"/>
        <v>0.17091658810635149</v>
      </c>
    </row>
    <row r="18" spans="1:17" ht="18" customHeight="1" x14ac:dyDescent="0.25">
      <c r="A18" s="107"/>
      <c r="B18" s="26" t="s">
        <v>10</v>
      </c>
      <c r="C18" s="8">
        <v>200</v>
      </c>
      <c r="D18" s="8">
        <v>3.5999999999999997E-2</v>
      </c>
      <c r="E18" s="8">
        <v>0</v>
      </c>
      <c r="F18" s="8">
        <v>11.6</v>
      </c>
      <c r="G18" s="8">
        <v>44.3</v>
      </c>
      <c r="H18" s="84" t="s">
        <v>93</v>
      </c>
      <c r="I18" s="29">
        <f t="shared" si="0"/>
        <v>3.3953384991530812E-2</v>
      </c>
      <c r="K18" s="15"/>
      <c r="L18" s="16"/>
      <c r="M18" s="16"/>
      <c r="N18" s="16"/>
      <c r="O18" s="16"/>
      <c r="P18" s="16"/>
      <c r="Q18" s="16"/>
    </row>
    <row r="19" spans="1:17" ht="15.75" x14ac:dyDescent="0.25">
      <c r="A19" s="107"/>
      <c r="B19" s="1" t="s">
        <v>13</v>
      </c>
      <c r="C19" s="8">
        <v>20</v>
      </c>
      <c r="D19" s="8">
        <v>1.4</v>
      </c>
      <c r="E19" s="8">
        <v>0.16</v>
      </c>
      <c r="F19" s="8">
        <v>9.61</v>
      </c>
      <c r="G19" s="8">
        <v>44.85</v>
      </c>
      <c r="H19" s="84" t="s">
        <v>37</v>
      </c>
      <c r="I19" s="29">
        <f t="shared" si="0"/>
        <v>3.437492814605321E-2</v>
      </c>
    </row>
    <row r="20" spans="1:17" ht="15.75" x14ac:dyDescent="0.25">
      <c r="A20" s="107"/>
      <c r="B20" s="48" t="s">
        <v>16</v>
      </c>
      <c r="C20" s="43">
        <f>SUM(C17:C19)</f>
        <v>370</v>
      </c>
      <c r="D20" s="43">
        <f t="shared" ref="D20:G20" si="1">SUM(D17:D19)</f>
        <v>6.1559999999999988</v>
      </c>
      <c r="E20" s="43">
        <f t="shared" si="1"/>
        <v>4.4000000000000004</v>
      </c>
      <c r="F20" s="43">
        <f t="shared" si="1"/>
        <v>42.61</v>
      </c>
      <c r="G20" s="43">
        <f t="shared" si="1"/>
        <v>312.15000000000003</v>
      </c>
      <c r="H20" s="85"/>
      <c r="I20" s="39">
        <f t="shared" si="0"/>
        <v>0.23924490124393555</v>
      </c>
    </row>
    <row r="21" spans="1:17" ht="15.75" x14ac:dyDescent="0.25">
      <c r="A21" s="49"/>
      <c r="B21" s="48" t="s">
        <v>11</v>
      </c>
      <c r="C21" s="43">
        <f>C7+C8+C16+C20</f>
        <v>1682.6</v>
      </c>
      <c r="D21" s="43">
        <f>D7+D8+D16+D20</f>
        <v>44.966000000000001</v>
      </c>
      <c r="E21" s="43">
        <f>E7+E8+E16+E20</f>
        <v>45.469999999999992</v>
      </c>
      <c r="F21" s="43">
        <f>F7+F8+F16+F20</f>
        <v>196.76</v>
      </c>
      <c r="G21" s="43">
        <f>G7+G8+G16+G20</f>
        <v>1304.73</v>
      </c>
      <c r="H21" s="85"/>
      <c r="I21" s="39">
        <f t="shared" si="0"/>
        <v>1</v>
      </c>
    </row>
    <row r="22" spans="1:17" ht="15.75" x14ac:dyDescent="0.25">
      <c r="I22" s="39">
        <f>SUM(I4:I6,I8:I15,I17:I19)</f>
        <v>1</v>
      </c>
    </row>
    <row r="23" spans="1:17" ht="15.75" x14ac:dyDescent="0.25">
      <c r="I23" s="39">
        <f>SUM(I7,I8,I16,I20)</f>
        <v>1</v>
      </c>
    </row>
  </sheetData>
  <mergeCells count="11">
    <mergeCell ref="I2:I3"/>
    <mergeCell ref="A4:A7"/>
    <mergeCell ref="A17:A20"/>
    <mergeCell ref="A9:A16"/>
    <mergeCell ref="A1:H1"/>
    <mergeCell ref="A2:A3"/>
    <mergeCell ref="B2:B3"/>
    <mergeCell ref="C2:C3"/>
    <mergeCell ref="D2:F2"/>
    <mergeCell ref="G2:G3"/>
    <mergeCell ref="H2:H3"/>
  </mergeCells>
  <conditionalFormatting sqref="I22:I23">
    <cfRule type="cellIs" dxfId="3" priority="1" operator="notEqual">
      <formula>1</formula>
    </cfRule>
  </conditionalFormatting>
  <pageMargins left="0.7" right="0.7" top="0.75" bottom="0.75" header="0.3" footer="0.3"/>
  <pageSetup paperSize="9" scale="96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zoomScale="90" zoomScaleNormal="90" workbookViewId="0">
      <pane xSplit="1" ySplit="3" topLeftCell="B4" activePane="bottomRight" state="frozen"/>
      <selection activeCell="B10" sqref="B10:H10"/>
      <selection pane="topRight" activeCell="B10" sqref="B10:H10"/>
      <selection pane="bottomLeft" activeCell="B10" sqref="B10:H10"/>
      <selection pane="bottomRight" activeCell="M18" sqref="M18"/>
    </sheetView>
  </sheetViews>
  <sheetFormatPr defaultRowHeight="15" x14ac:dyDescent="0.25"/>
  <cols>
    <col min="1" max="1" width="8.7109375" style="5" customWidth="1"/>
    <col min="2" max="2" width="38.5703125" customWidth="1"/>
    <col min="3" max="7" width="11.85546875" customWidth="1"/>
    <col min="8" max="8" width="13.85546875" customWidth="1"/>
    <col min="9" max="9" width="13.28515625" customWidth="1"/>
  </cols>
  <sheetData>
    <row r="1" spans="1:9" ht="20.25" x14ac:dyDescent="0.3">
      <c r="A1" s="108" t="s">
        <v>132</v>
      </c>
      <c r="B1" s="108"/>
      <c r="C1" s="108"/>
      <c r="D1" s="108"/>
      <c r="E1" s="108"/>
      <c r="F1" s="108"/>
      <c r="G1" s="108"/>
      <c r="H1" s="108"/>
    </row>
    <row r="2" spans="1:9" ht="23.25" customHeight="1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9" ht="23.25" customHeight="1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9" ht="31.5" x14ac:dyDescent="0.25">
      <c r="A4" s="92" t="s">
        <v>7</v>
      </c>
      <c r="B4" s="3" t="s">
        <v>89</v>
      </c>
      <c r="C4" s="12">
        <v>200</v>
      </c>
      <c r="D4" s="12">
        <v>5.36</v>
      </c>
      <c r="E4" s="12">
        <v>7.18</v>
      </c>
      <c r="F4" s="12">
        <v>23.72</v>
      </c>
      <c r="G4" s="12">
        <v>197.56</v>
      </c>
      <c r="H4" s="70" t="s">
        <v>178</v>
      </c>
      <c r="I4" s="29">
        <f t="shared" ref="I4:I24" si="0">G4/$G$24</f>
        <v>0.10817973738103845</v>
      </c>
    </row>
    <row r="5" spans="1:9" ht="15.75" x14ac:dyDescent="0.25">
      <c r="A5" s="93"/>
      <c r="B5" s="3" t="s">
        <v>46</v>
      </c>
      <c r="C5" s="12">
        <v>180</v>
      </c>
      <c r="D5" s="12">
        <v>3.5</v>
      </c>
      <c r="E5" s="12">
        <v>3.6</v>
      </c>
      <c r="F5" s="12">
        <v>16.8</v>
      </c>
      <c r="G5" s="12">
        <v>125.5</v>
      </c>
      <c r="H5" s="70" t="s">
        <v>39</v>
      </c>
      <c r="I5" s="29">
        <f t="shared" si="0"/>
        <v>6.8721183647096201E-2</v>
      </c>
    </row>
    <row r="6" spans="1:9" ht="15.75" x14ac:dyDescent="0.25">
      <c r="A6" s="93"/>
      <c r="B6" s="10" t="s">
        <v>150</v>
      </c>
      <c r="C6" s="25">
        <v>34</v>
      </c>
      <c r="D6" s="13">
        <v>3.1</v>
      </c>
      <c r="E6" s="13">
        <v>5.5</v>
      </c>
      <c r="F6" s="13">
        <v>10.6</v>
      </c>
      <c r="G6" s="13">
        <v>101.6</v>
      </c>
      <c r="H6" s="71" t="s">
        <v>151</v>
      </c>
      <c r="I6" s="29">
        <f t="shared" si="0"/>
        <v>5.5634041900756756E-2</v>
      </c>
    </row>
    <row r="7" spans="1:9" ht="15.75" x14ac:dyDescent="0.25">
      <c r="A7" s="94"/>
      <c r="B7" s="42" t="s">
        <v>20</v>
      </c>
      <c r="C7" s="43">
        <f>SUM(C4:C6)</f>
        <v>414</v>
      </c>
      <c r="D7" s="43">
        <f>SUM(D4:D6)</f>
        <v>11.959999999999999</v>
      </c>
      <c r="E7" s="43">
        <f>SUM(E4:E6)</f>
        <v>16.28</v>
      </c>
      <c r="F7" s="43">
        <f>SUM(F4:F6)</f>
        <v>51.12</v>
      </c>
      <c r="G7" s="43">
        <f>SUM(G4:G6)</f>
        <v>424.65999999999997</v>
      </c>
      <c r="H7" s="75"/>
      <c r="I7" s="39">
        <f t="shared" si="0"/>
        <v>0.23253496292889139</v>
      </c>
    </row>
    <row r="8" spans="1:9" ht="25.5" x14ac:dyDescent="0.25">
      <c r="A8" s="7" t="s">
        <v>26</v>
      </c>
      <c r="B8" s="40" t="s">
        <v>22</v>
      </c>
      <c r="C8" s="43">
        <v>200</v>
      </c>
      <c r="D8" s="43">
        <v>0.8</v>
      </c>
      <c r="E8" s="43">
        <v>0.8</v>
      </c>
      <c r="F8" s="43">
        <v>19.600000000000001</v>
      </c>
      <c r="G8" s="43">
        <v>85.36</v>
      </c>
      <c r="H8" s="75"/>
      <c r="I8" s="39">
        <f t="shared" si="0"/>
        <v>4.6741356463076741E-2</v>
      </c>
    </row>
    <row r="9" spans="1:9" ht="31.5" x14ac:dyDescent="0.25">
      <c r="A9" s="92" t="s">
        <v>27</v>
      </c>
      <c r="B9" s="3" t="s">
        <v>71</v>
      </c>
      <c r="C9" s="24">
        <v>50</v>
      </c>
      <c r="D9" s="24">
        <v>0.85</v>
      </c>
      <c r="E9" s="24">
        <v>2.0499999999999998</v>
      </c>
      <c r="F9" s="24">
        <v>4.57</v>
      </c>
      <c r="G9" s="24">
        <v>35.700000000000003</v>
      </c>
      <c r="H9" s="70" t="s">
        <v>72</v>
      </c>
      <c r="I9" s="29">
        <f t="shared" si="0"/>
        <v>1.9548575746624178E-2</v>
      </c>
    </row>
    <row r="10" spans="1:9" ht="15.75" x14ac:dyDescent="0.25">
      <c r="A10" s="93"/>
      <c r="B10" s="3" t="s">
        <v>40</v>
      </c>
      <c r="C10" s="12">
        <v>200</v>
      </c>
      <c r="D10" s="12">
        <v>1.42</v>
      </c>
      <c r="E10" s="12">
        <v>4.0599999999999996</v>
      </c>
      <c r="F10" s="12">
        <v>8.7200000000000006</v>
      </c>
      <c r="G10" s="12">
        <v>78.599999999999994</v>
      </c>
      <c r="H10" s="73" t="s">
        <v>41</v>
      </c>
      <c r="I10" s="29">
        <f t="shared" si="0"/>
        <v>4.3039721391727175E-2</v>
      </c>
    </row>
    <row r="11" spans="1:9" ht="31.5" x14ac:dyDescent="0.25">
      <c r="A11" s="93"/>
      <c r="B11" s="10" t="s">
        <v>114</v>
      </c>
      <c r="C11" s="24">
        <v>150</v>
      </c>
      <c r="D11" s="24">
        <v>1.35</v>
      </c>
      <c r="E11" s="24">
        <v>3.28</v>
      </c>
      <c r="F11" s="24">
        <v>7.18</v>
      </c>
      <c r="G11" s="24">
        <v>64.900000000000006</v>
      </c>
      <c r="H11" s="70" t="s">
        <v>50</v>
      </c>
      <c r="I11" s="29">
        <f t="shared" si="0"/>
        <v>3.5537887001566085E-2</v>
      </c>
    </row>
    <row r="12" spans="1:9" ht="15.75" x14ac:dyDescent="0.25">
      <c r="A12" s="93"/>
      <c r="B12" s="3" t="s">
        <v>51</v>
      </c>
      <c r="C12" s="24">
        <v>70</v>
      </c>
      <c r="D12" s="24">
        <v>15</v>
      </c>
      <c r="E12" s="24">
        <v>6.1</v>
      </c>
      <c r="F12" s="24">
        <v>7.2</v>
      </c>
      <c r="G12" s="24">
        <v>156.80000000000001</v>
      </c>
      <c r="H12" s="31" t="s">
        <v>156</v>
      </c>
      <c r="I12" s="29">
        <f t="shared" si="0"/>
        <v>8.586041112242776E-2</v>
      </c>
    </row>
    <row r="13" spans="1:9" ht="15.75" x14ac:dyDescent="0.25">
      <c r="A13" s="93"/>
      <c r="B13" s="34" t="s">
        <v>87</v>
      </c>
      <c r="C13" s="24">
        <v>80</v>
      </c>
      <c r="D13" s="24">
        <v>18.3</v>
      </c>
      <c r="E13" s="24">
        <v>6.9</v>
      </c>
      <c r="F13" s="24">
        <v>2.2000000000000002</v>
      </c>
      <c r="G13" s="24">
        <v>152</v>
      </c>
      <c r="H13" s="70" t="s">
        <v>88</v>
      </c>
      <c r="I13" s="29">
        <f t="shared" si="0"/>
        <v>8.3232031190108538E-2</v>
      </c>
    </row>
    <row r="14" spans="1:9" ht="15.75" x14ac:dyDescent="0.25">
      <c r="A14" s="93"/>
      <c r="B14" s="2" t="s">
        <v>15</v>
      </c>
      <c r="C14" s="24">
        <v>130</v>
      </c>
      <c r="D14" s="24">
        <v>2.56</v>
      </c>
      <c r="E14" s="24">
        <v>4.1100000000000003</v>
      </c>
      <c r="F14" s="24">
        <v>15.9</v>
      </c>
      <c r="G14" s="24">
        <v>119.68</v>
      </c>
      <c r="H14" s="70" t="s">
        <v>159</v>
      </c>
      <c r="I14" s="29">
        <f t="shared" si="0"/>
        <v>6.5534272979159147E-2</v>
      </c>
    </row>
    <row r="15" spans="1:9" ht="15.75" x14ac:dyDescent="0.25">
      <c r="A15" s="93"/>
      <c r="B15" s="3" t="s">
        <v>38</v>
      </c>
      <c r="C15" s="12">
        <v>180</v>
      </c>
      <c r="D15" s="12">
        <v>19.5</v>
      </c>
      <c r="E15" s="12">
        <v>0</v>
      </c>
      <c r="F15" s="12">
        <v>12.79</v>
      </c>
      <c r="G15" s="12">
        <v>52.77</v>
      </c>
      <c r="H15" s="70" t="s">
        <v>162</v>
      </c>
      <c r="I15" s="29">
        <f t="shared" si="0"/>
        <v>2.8895751880934396E-2</v>
      </c>
    </row>
    <row r="16" spans="1:9" ht="15.75" x14ac:dyDescent="0.25">
      <c r="A16" s="93"/>
      <c r="B16" s="1" t="s">
        <v>12</v>
      </c>
      <c r="C16" s="24">
        <v>40</v>
      </c>
      <c r="D16" s="24">
        <v>2.76</v>
      </c>
      <c r="E16" s="24">
        <v>0.5</v>
      </c>
      <c r="F16" s="24">
        <v>17.25</v>
      </c>
      <c r="G16" s="24">
        <v>75.55</v>
      </c>
      <c r="H16" s="70" t="s">
        <v>47</v>
      </c>
      <c r="I16" s="29">
        <f t="shared" si="0"/>
        <v>4.1369604976399341E-2</v>
      </c>
    </row>
    <row r="17" spans="1:9" ht="15.75" x14ac:dyDescent="0.25">
      <c r="A17" s="93"/>
      <c r="B17" s="1" t="s">
        <v>13</v>
      </c>
      <c r="C17" s="24">
        <v>20</v>
      </c>
      <c r="D17" s="24">
        <v>1.4</v>
      </c>
      <c r="E17" s="24">
        <v>0.16</v>
      </c>
      <c r="F17" s="24">
        <v>9.61</v>
      </c>
      <c r="G17" s="24">
        <v>44.85</v>
      </c>
      <c r="H17" s="70" t="s">
        <v>37</v>
      </c>
      <c r="I17" s="29">
        <f t="shared" si="0"/>
        <v>2.4558924992607686E-2</v>
      </c>
    </row>
    <row r="18" spans="1:9" ht="15.75" x14ac:dyDescent="0.25">
      <c r="A18" s="94"/>
      <c r="B18" s="44" t="s">
        <v>20</v>
      </c>
      <c r="C18" s="43">
        <f t="shared" ref="C18:G18" si="1">SUM(C9:C17)</f>
        <v>920</v>
      </c>
      <c r="D18" s="43">
        <f t="shared" si="1"/>
        <v>63.14</v>
      </c>
      <c r="E18" s="43">
        <f t="shared" si="1"/>
        <v>27.16</v>
      </c>
      <c r="F18" s="43">
        <f t="shared" si="1"/>
        <v>85.42</v>
      </c>
      <c r="G18" s="43">
        <f t="shared" si="1"/>
        <v>780.85</v>
      </c>
      <c r="H18" s="75"/>
      <c r="I18" s="39">
        <f t="shared" si="0"/>
        <v>0.42757718128155431</v>
      </c>
    </row>
    <row r="19" spans="1:9" ht="21" customHeight="1" x14ac:dyDescent="0.25">
      <c r="A19" s="92" t="s">
        <v>9</v>
      </c>
      <c r="B19" s="3" t="s">
        <v>107</v>
      </c>
      <c r="C19" s="24">
        <v>150</v>
      </c>
      <c r="D19" s="24">
        <v>9.66</v>
      </c>
      <c r="E19" s="24">
        <v>4.5</v>
      </c>
      <c r="F19" s="24">
        <v>24.2</v>
      </c>
      <c r="G19" s="24">
        <v>186.4</v>
      </c>
      <c r="H19" s="70" t="s">
        <v>108</v>
      </c>
      <c r="I19" s="29">
        <f t="shared" si="0"/>
        <v>0.10206875403839627</v>
      </c>
    </row>
    <row r="20" spans="1:9" ht="15.75" x14ac:dyDescent="0.25">
      <c r="A20" s="93"/>
      <c r="B20" s="10" t="s">
        <v>63</v>
      </c>
      <c r="C20" s="24">
        <v>200</v>
      </c>
      <c r="D20" s="24">
        <v>0</v>
      </c>
      <c r="E20" s="24">
        <v>0</v>
      </c>
      <c r="F20" s="24">
        <v>11.8</v>
      </c>
      <c r="G20" s="24">
        <v>49.2</v>
      </c>
      <c r="H20" s="70" t="s">
        <v>64</v>
      </c>
      <c r="I20" s="29">
        <f t="shared" si="0"/>
        <v>2.6940894306271976E-2</v>
      </c>
    </row>
    <row r="21" spans="1:9" ht="15.75" x14ac:dyDescent="0.25">
      <c r="A21" s="93"/>
      <c r="B21" s="2" t="s">
        <v>179</v>
      </c>
      <c r="C21" s="8">
        <v>65</v>
      </c>
      <c r="D21" s="8">
        <v>8.1999999999999993</v>
      </c>
      <c r="E21" s="8">
        <v>10</v>
      </c>
      <c r="F21" s="8">
        <v>26.9</v>
      </c>
      <c r="G21" s="8">
        <v>254.9</v>
      </c>
      <c r="H21" s="70" t="s">
        <v>180</v>
      </c>
      <c r="I21" s="29">
        <f t="shared" si="0"/>
        <v>0.13957792598920177</v>
      </c>
    </row>
    <row r="22" spans="1:9" ht="15.75" x14ac:dyDescent="0.25">
      <c r="A22" s="93"/>
      <c r="B22" s="1" t="s">
        <v>13</v>
      </c>
      <c r="C22" s="24">
        <v>20</v>
      </c>
      <c r="D22" s="24">
        <v>1.4</v>
      </c>
      <c r="E22" s="24">
        <v>0.16</v>
      </c>
      <c r="F22" s="24">
        <v>9.61</v>
      </c>
      <c r="G22" s="24">
        <v>44.85</v>
      </c>
      <c r="H22" s="70" t="s">
        <v>37</v>
      </c>
      <c r="I22" s="29">
        <f t="shared" si="0"/>
        <v>2.4558924992607686E-2</v>
      </c>
    </row>
    <row r="23" spans="1:9" ht="15.75" x14ac:dyDescent="0.25">
      <c r="A23" s="94"/>
      <c r="B23" s="42" t="s">
        <v>20</v>
      </c>
      <c r="C23" s="43">
        <f>SUM(C19:C22)</f>
        <v>435</v>
      </c>
      <c r="D23" s="43">
        <f>SUM(D19:D22)</f>
        <v>19.259999999999998</v>
      </c>
      <c r="E23" s="43">
        <f>SUM(E19:E22)</f>
        <v>14.66</v>
      </c>
      <c r="F23" s="43">
        <f>SUM(F19:F22)</f>
        <v>72.509999999999991</v>
      </c>
      <c r="G23" s="43">
        <f>SUM(G19:G22)</f>
        <v>535.35</v>
      </c>
      <c r="H23" s="55"/>
      <c r="I23" s="39">
        <f t="shared" si="0"/>
        <v>0.29314649932647768</v>
      </c>
    </row>
    <row r="24" spans="1:9" ht="15.75" x14ac:dyDescent="0.25">
      <c r="A24" s="46"/>
      <c r="B24" s="42" t="s">
        <v>11</v>
      </c>
      <c r="C24" s="43">
        <f>C7+C8+C18+C23</f>
        <v>1969</v>
      </c>
      <c r="D24" s="43">
        <f>D7+D8+D18+D23</f>
        <v>95.16</v>
      </c>
      <c r="E24" s="43">
        <f>E7+E8+E18+E23</f>
        <v>58.900000000000006</v>
      </c>
      <c r="F24" s="43">
        <f>F7+F8+F18+F23</f>
        <v>228.64999999999998</v>
      </c>
      <c r="G24" s="43">
        <f>G7+G8+G18+G23</f>
        <v>1826.2199999999998</v>
      </c>
      <c r="H24" s="55"/>
      <c r="I24" s="39">
        <f t="shared" si="0"/>
        <v>1</v>
      </c>
    </row>
    <row r="25" spans="1:9" ht="15.75" x14ac:dyDescent="0.25">
      <c r="I25" s="39">
        <f>SUM(I4:I6,I8,I9:I17,I19:I22)</f>
        <v>1.0000000000000002</v>
      </c>
    </row>
    <row r="26" spans="1:9" ht="15.75" x14ac:dyDescent="0.25">
      <c r="I26" s="39">
        <f>SUM(I7:I8,I18,I23)</f>
        <v>1</v>
      </c>
    </row>
  </sheetData>
  <mergeCells count="11">
    <mergeCell ref="I2:I3"/>
    <mergeCell ref="A1:H1"/>
    <mergeCell ref="A2:A3"/>
    <mergeCell ref="A19:A23"/>
    <mergeCell ref="A4:A7"/>
    <mergeCell ref="A9:A18"/>
    <mergeCell ref="H2:H3"/>
    <mergeCell ref="B2:B3"/>
    <mergeCell ref="C2:C3"/>
    <mergeCell ref="D2:F2"/>
    <mergeCell ref="G2:G3"/>
  </mergeCells>
  <conditionalFormatting sqref="I25:I26">
    <cfRule type="cellIs" dxfId="2" priority="1" operator="notEqual">
      <formula>1</formula>
    </cfRule>
  </conditionalFormatting>
  <pageMargins left="0.7" right="0.7" top="0.75" bottom="0.75" header="0.3" footer="0.3"/>
  <pageSetup paperSize="9" scale="9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9"/>
  <sheetViews>
    <sheetView zoomScale="140" zoomScaleNormal="14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7" sqref="M17"/>
    </sheetView>
  </sheetViews>
  <sheetFormatPr defaultRowHeight="15" x14ac:dyDescent="0.25"/>
  <cols>
    <col min="2" max="2" width="48.7109375" customWidth="1"/>
    <col min="3" max="7" width="11.85546875" customWidth="1"/>
    <col min="8" max="8" width="14.85546875" customWidth="1"/>
    <col min="9" max="9" width="11.85546875" customWidth="1"/>
  </cols>
  <sheetData>
    <row r="1" spans="1:19" ht="20.25" x14ac:dyDescent="0.3">
      <c r="A1" s="108" t="s">
        <v>32</v>
      </c>
      <c r="B1" s="108"/>
      <c r="C1" s="108"/>
      <c r="D1" s="108"/>
      <c r="E1" s="108"/>
      <c r="F1" s="108"/>
      <c r="G1" s="108"/>
      <c r="H1" s="108"/>
    </row>
    <row r="2" spans="1:19" x14ac:dyDescent="0.25">
      <c r="A2" s="96" t="s">
        <v>0</v>
      </c>
      <c r="B2" s="91" t="s">
        <v>24</v>
      </c>
      <c r="C2" s="91" t="s">
        <v>1</v>
      </c>
      <c r="D2" s="91" t="s">
        <v>2</v>
      </c>
      <c r="E2" s="91"/>
      <c r="F2" s="91"/>
      <c r="G2" s="91" t="s">
        <v>25</v>
      </c>
      <c r="H2" s="91" t="s">
        <v>3</v>
      </c>
      <c r="I2" s="91" t="s">
        <v>42</v>
      </c>
    </row>
    <row r="3" spans="1:19" x14ac:dyDescent="0.25">
      <c r="A3" s="97"/>
      <c r="B3" s="91"/>
      <c r="C3" s="91"/>
      <c r="D3" s="36" t="s">
        <v>4</v>
      </c>
      <c r="E3" s="36" t="s">
        <v>5</v>
      </c>
      <c r="F3" s="36" t="s">
        <v>6</v>
      </c>
      <c r="G3" s="91"/>
      <c r="H3" s="91"/>
      <c r="I3" s="91"/>
    </row>
    <row r="4" spans="1:19" ht="15.75" x14ac:dyDescent="0.25">
      <c r="A4" s="92" t="s">
        <v>7</v>
      </c>
      <c r="B4" s="10" t="s">
        <v>17</v>
      </c>
      <c r="C4" s="20">
        <v>180</v>
      </c>
      <c r="D4" s="13">
        <v>4.0999999999999996</v>
      </c>
      <c r="E4" s="13">
        <v>5.38</v>
      </c>
      <c r="F4" s="13">
        <v>18.899999999999999</v>
      </c>
      <c r="G4" s="77">
        <v>151.69999999999999</v>
      </c>
      <c r="H4" s="4" t="s">
        <v>56</v>
      </c>
      <c r="I4" s="81">
        <f t="shared" ref="I4:I23" si="0">G4/$G$23</f>
        <v>8.6840041445082408E-2</v>
      </c>
    </row>
    <row r="5" spans="1:19" ht="15.75" x14ac:dyDescent="0.25">
      <c r="A5" s="93"/>
      <c r="B5" s="2" t="s">
        <v>8</v>
      </c>
      <c r="C5" s="8">
        <v>180</v>
      </c>
      <c r="D5" s="8">
        <v>2.85</v>
      </c>
      <c r="E5" s="8">
        <v>2.97</v>
      </c>
      <c r="F5" s="8">
        <v>13.66</v>
      </c>
      <c r="G5" s="79">
        <v>101.8</v>
      </c>
      <c r="H5" s="4" t="s">
        <v>35</v>
      </c>
      <c r="I5" s="81">
        <f t="shared" si="0"/>
        <v>5.8274991556423135E-2</v>
      </c>
    </row>
    <row r="6" spans="1:19" ht="15.75" x14ac:dyDescent="0.25">
      <c r="A6" s="93"/>
      <c r="B6" s="10" t="s">
        <v>68</v>
      </c>
      <c r="C6" s="25">
        <v>52</v>
      </c>
      <c r="D6" s="13">
        <v>1.9</v>
      </c>
      <c r="E6" s="13">
        <v>5.4</v>
      </c>
      <c r="F6" s="13">
        <v>13.4</v>
      </c>
      <c r="G6" s="77">
        <v>88.1</v>
      </c>
      <c r="H6" s="28" t="s">
        <v>69</v>
      </c>
      <c r="I6" s="81">
        <f t="shared" si="0"/>
        <v>5.0432482869556754E-2</v>
      </c>
    </row>
    <row r="7" spans="1:19" ht="15.75" x14ac:dyDescent="0.25">
      <c r="A7" s="94"/>
      <c r="B7" s="42" t="s">
        <v>16</v>
      </c>
      <c r="C7" s="43">
        <f>SUM(C4:C6)</f>
        <v>412</v>
      </c>
      <c r="D7" s="43">
        <f>SUM(D4:D6)</f>
        <v>8.85</v>
      </c>
      <c r="E7" s="43">
        <f>SUM(E4:E6)</f>
        <v>13.75</v>
      </c>
      <c r="F7" s="43">
        <f>SUM(F4:F6)</f>
        <v>45.96</v>
      </c>
      <c r="G7" s="78">
        <f>SUM(G4:G6)</f>
        <v>341.6</v>
      </c>
      <c r="H7" s="45" t="s">
        <v>34</v>
      </c>
      <c r="I7" s="82">
        <f t="shared" si="0"/>
        <v>0.19554751587106231</v>
      </c>
    </row>
    <row r="8" spans="1:19" ht="25.5" x14ac:dyDescent="0.25">
      <c r="A8" s="7" t="s">
        <v>26</v>
      </c>
      <c r="B8" s="40" t="s">
        <v>184</v>
      </c>
      <c r="C8" s="43">
        <v>200</v>
      </c>
      <c r="D8" s="43">
        <v>5.2</v>
      </c>
      <c r="E8" s="43">
        <v>6.4</v>
      </c>
      <c r="F8" s="43">
        <v>21.8</v>
      </c>
      <c r="G8" s="78">
        <v>166</v>
      </c>
      <c r="H8" s="83" t="s">
        <v>136</v>
      </c>
      <c r="I8" s="82">
        <f t="shared" si="0"/>
        <v>9.5026017665680154E-2</v>
      </c>
    </row>
    <row r="9" spans="1:19" ht="31.5" x14ac:dyDescent="0.25">
      <c r="A9" s="92" t="s">
        <v>27</v>
      </c>
      <c r="B9" s="3" t="s">
        <v>53</v>
      </c>
      <c r="C9" s="8">
        <v>50</v>
      </c>
      <c r="D9" s="8">
        <v>0.71</v>
      </c>
      <c r="E9" s="8">
        <v>4.4800000000000004</v>
      </c>
      <c r="F9" s="8">
        <v>5.48</v>
      </c>
      <c r="G9" s="8">
        <v>69.900000000000006</v>
      </c>
      <c r="H9" s="12" t="s">
        <v>91</v>
      </c>
      <c r="I9" s="81">
        <f t="shared" si="0"/>
        <v>4.0013967679705081E-2</v>
      </c>
      <c r="M9" s="18"/>
      <c r="N9" s="16"/>
      <c r="O9" s="16"/>
      <c r="P9" s="16"/>
      <c r="Q9" s="16"/>
      <c r="R9" s="16"/>
      <c r="S9" s="76"/>
    </row>
    <row r="10" spans="1:19" ht="15.75" x14ac:dyDescent="0.25">
      <c r="A10" s="93"/>
      <c r="B10" s="11" t="s">
        <v>65</v>
      </c>
      <c r="C10" s="20">
        <v>200</v>
      </c>
      <c r="D10" s="13">
        <v>7.6</v>
      </c>
      <c r="E10" s="13">
        <v>4.12</v>
      </c>
      <c r="F10" s="13">
        <v>9.9600000000000009</v>
      </c>
      <c r="G10" s="77">
        <v>113.74</v>
      </c>
      <c r="H10" s="4" t="s">
        <v>66</v>
      </c>
      <c r="I10" s="81">
        <f t="shared" si="0"/>
        <v>6.5109995477677471E-2</v>
      </c>
      <c r="L10" s="18"/>
      <c r="M10" s="16"/>
      <c r="N10" s="16"/>
      <c r="O10" s="16"/>
      <c r="P10" s="16"/>
      <c r="Q10" s="16"/>
      <c r="R10" s="17"/>
    </row>
    <row r="11" spans="1:19" ht="15.75" x14ac:dyDescent="0.25">
      <c r="A11" s="93"/>
      <c r="B11" s="3" t="s">
        <v>43</v>
      </c>
      <c r="C11" s="12">
        <v>150</v>
      </c>
      <c r="D11" s="12">
        <v>4.2300000000000004</v>
      </c>
      <c r="E11" s="12">
        <v>3.3</v>
      </c>
      <c r="F11" s="12">
        <v>29.22</v>
      </c>
      <c r="G11" s="80">
        <v>173.1</v>
      </c>
      <c r="H11" s="4" t="s">
        <v>44</v>
      </c>
      <c r="I11" s="81">
        <f t="shared" si="0"/>
        <v>9.9090383481501412E-2</v>
      </c>
    </row>
    <row r="12" spans="1:19" ht="15.75" x14ac:dyDescent="0.25">
      <c r="A12" s="93"/>
      <c r="B12" s="3" t="s">
        <v>181</v>
      </c>
      <c r="C12" s="12">
        <v>0.8</v>
      </c>
      <c r="D12" s="12">
        <v>1.6</v>
      </c>
      <c r="E12" s="12">
        <v>3.2</v>
      </c>
      <c r="F12" s="12">
        <v>31.2</v>
      </c>
      <c r="G12" s="80">
        <v>77.400000000000006</v>
      </c>
      <c r="H12" s="4" t="s">
        <v>187</v>
      </c>
      <c r="I12" s="81">
        <f t="shared" si="0"/>
        <v>4.4307311851347259E-2</v>
      </c>
    </row>
    <row r="13" spans="1:19" ht="15.75" x14ac:dyDescent="0.25">
      <c r="A13" s="93"/>
      <c r="B13" s="3" t="s">
        <v>104</v>
      </c>
      <c r="C13" s="12">
        <v>80</v>
      </c>
      <c r="D13" s="12">
        <v>1.41</v>
      </c>
      <c r="E13" s="12">
        <v>13.7</v>
      </c>
      <c r="F13" s="12">
        <v>12.8</v>
      </c>
      <c r="G13" s="80">
        <v>255.4</v>
      </c>
      <c r="H13" s="84" t="s">
        <v>113</v>
      </c>
      <c r="I13" s="81">
        <f t="shared" si="0"/>
        <v>0.14620268019165489</v>
      </c>
    </row>
    <row r="14" spans="1:19" ht="15.75" x14ac:dyDescent="0.25">
      <c r="A14" s="93"/>
      <c r="B14" s="53" t="s">
        <v>98</v>
      </c>
      <c r="C14" s="12">
        <v>200</v>
      </c>
      <c r="D14" s="12">
        <v>0.02</v>
      </c>
      <c r="E14" s="12">
        <v>0</v>
      </c>
      <c r="F14" s="12">
        <v>0.36</v>
      </c>
      <c r="G14" s="80">
        <v>1.6</v>
      </c>
      <c r="H14" s="84" t="s">
        <v>84</v>
      </c>
      <c r="I14" s="81">
        <f t="shared" si="0"/>
        <v>9.1591342328366427E-4</v>
      </c>
    </row>
    <row r="15" spans="1:19" ht="15.75" x14ac:dyDescent="0.25">
      <c r="A15" s="93"/>
      <c r="B15" s="27" t="s">
        <v>12</v>
      </c>
      <c r="C15" s="12">
        <v>40</v>
      </c>
      <c r="D15" s="12">
        <v>2.76</v>
      </c>
      <c r="E15" s="12">
        <v>0.5</v>
      </c>
      <c r="F15" s="12">
        <v>17.25</v>
      </c>
      <c r="G15" s="80">
        <v>75.55</v>
      </c>
      <c r="H15" s="84" t="s">
        <v>47</v>
      </c>
      <c r="I15" s="81">
        <f t="shared" si="0"/>
        <v>4.3248286955675515E-2</v>
      </c>
    </row>
    <row r="16" spans="1:19" ht="15.75" x14ac:dyDescent="0.25">
      <c r="A16" s="93"/>
      <c r="B16" s="27" t="s">
        <v>13</v>
      </c>
      <c r="C16" s="12">
        <v>20</v>
      </c>
      <c r="D16" s="12">
        <v>1.4</v>
      </c>
      <c r="E16" s="12">
        <v>0.16</v>
      </c>
      <c r="F16" s="12">
        <v>9.61</v>
      </c>
      <c r="G16" s="80">
        <v>44.85</v>
      </c>
      <c r="H16" s="84" t="s">
        <v>37</v>
      </c>
      <c r="I16" s="81">
        <f t="shared" si="0"/>
        <v>2.5674198146420212E-2</v>
      </c>
    </row>
    <row r="17" spans="1:9" ht="15.75" x14ac:dyDescent="0.25">
      <c r="A17" s="94"/>
      <c r="B17" s="44" t="s">
        <v>16</v>
      </c>
      <c r="C17" s="43">
        <f t="shared" ref="C17:F17" si="1">SUM(C9:C16)</f>
        <v>740.8</v>
      </c>
      <c r="D17" s="43">
        <f t="shared" si="1"/>
        <v>19.729999999999997</v>
      </c>
      <c r="E17" s="43">
        <f t="shared" si="1"/>
        <v>29.46</v>
      </c>
      <c r="F17" s="43">
        <f t="shared" si="1"/>
        <v>115.88</v>
      </c>
      <c r="G17" s="78">
        <f>SUM(G9:G16)</f>
        <v>811.54</v>
      </c>
      <c r="H17" s="85"/>
      <c r="I17" s="82">
        <f t="shared" si="0"/>
        <v>0.46456273720726549</v>
      </c>
    </row>
    <row r="18" spans="1:9" ht="15.75" x14ac:dyDescent="0.25">
      <c r="A18" s="92" t="s">
        <v>9</v>
      </c>
      <c r="B18" s="10" t="s">
        <v>62</v>
      </c>
      <c r="C18" s="20">
        <v>140</v>
      </c>
      <c r="D18" s="13">
        <v>11.7</v>
      </c>
      <c r="E18" s="13">
        <v>16.41</v>
      </c>
      <c r="F18" s="13">
        <v>3.76</v>
      </c>
      <c r="G18" s="77">
        <v>233.6</v>
      </c>
      <c r="H18" s="84" t="s">
        <v>119</v>
      </c>
      <c r="I18" s="81">
        <f t="shared" si="0"/>
        <v>0.13372335979941496</v>
      </c>
    </row>
    <row r="19" spans="1:9" ht="15.75" x14ac:dyDescent="0.25">
      <c r="A19" s="93" t="s">
        <v>9</v>
      </c>
      <c r="B19" s="26" t="s">
        <v>10</v>
      </c>
      <c r="C19" s="8">
        <v>200</v>
      </c>
      <c r="D19" s="8">
        <v>3.5999999999999997E-2</v>
      </c>
      <c r="E19" s="8">
        <v>0</v>
      </c>
      <c r="F19" s="8">
        <v>11.6</v>
      </c>
      <c r="G19" s="8">
        <v>44.3</v>
      </c>
      <c r="H19" s="84" t="s">
        <v>93</v>
      </c>
      <c r="I19" s="81">
        <f t="shared" si="0"/>
        <v>2.5359352907166451E-2</v>
      </c>
    </row>
    <row r="20" spans="1:9" ht="15.75" x14ac:dyDescent="0.25">
      <c r="A20" s="93"/>
      <c r="B20" s="2" t="s">
        <v>90</v>
      </c>
      <c r="C20" s="8">
        <v>25</v>
      </c>
      <c r="D20" s="8">
        <v>0.96</v>
      </c>
      <c r="E20" s="8">
        <v>0.84</v>
      </c>
      <c r="F20" s="8">
        <v>24.2</v>
      </c>
      <c r="G20" s="79">
        <v>105</v>
      </c>
      <c r="H20" s="84" t="s">
        <v>120</v>
      </c>
      <c r="I20" s="81">
        <f t="shared" si="0"/>
        <v>6.010681840299046E-2</v>
      </c>
    </row>
    <row r="21" spans="1:9" ht="15.75" x14ac:dyDescent="0.25">
      <c r="A21" s="93"/>
      <c r="B21" s="27" t="s">
        <v>13</v>
      </c>
      <c r="C21" s="12">
        <v>20</v>
      </c>
      <c r="D21" s="12">
        <v>1.4</v>
      </c>
      <c r="E21" s="12">
        <v>0.16</v>
      </c>
      <c r="F21" s="12">
        <v>9.61</v>
      </c>
      <c r="G21" s="80">
        <v>44.85</v>
      </c>
      <c r="H21" s="84" t="s">
        <v>37</v>
      </c>
      <c r="I21" s="81">
        <f t="shared" si="0"/>
        <v>2.5674198146420212E-2</v>
      </c>
    </row>
    <row r="22" spans="1:9" ht="15.75" x14ac:dyDescent="0.25">
      <c r="A22" s="94"/>
      <c r="B22" s="42" t="s">
        <v>16</v>
      </c>
      <c r="C22" s="43">
        <f>SUM(C18:C21)</f>
        <v>385</v>
      </c>
      <c r="D22" s="43">
        <f t="shared" ref="D22:F22" si="2">SUM(D18:D21)</f>
        <v>14.095999999999998</v>
      </c>
      <c r="E22" s="43">
        <f t="shared" si="2"/>
        <v>17.41</v>
      </c>
      <c r="F22" s="43">
        <f t="shared" si="2"/>
        <v>49.17</v>
      </c>
      <c r="G22" s="43">
        <f>SUM(G18:G21)</f>
        <v>427.75</v>
      </c>
      <c r="H22" s="85"/>
      <c r="I22" s="39">
        <f t="shared" si="0"/>
        <v>0.24486372925599209</v>
      </c>
    </row>
    <row r="23" spans="1:9" ht="15.75" x14ac:dyDescent="0.25">
      <c r="A23" s="46"/>
      <c r="B23" s="42" t="s">
        <v>11</v>
      </c>
      <c r="C23" s="43">
        <f>C7+C8+C17+C22</f>
        <v>1737.8</v>
      </c>
      <c r="D23" s="43">
        <f t="shared" ref="D23:G23" si="3">D7+D8+D17+D22</f>
        <v>47.875999999999998</v>
      </c>
      <c r="E23" s="43">
        <f t="shared" si="3"/>
        <v>67.02</v>
      </c>
      <c r="F23" s="43">
        <f t="shared" si="3"/>
        <v>232.81</v>
      </c>
      <c r="G23" s="43">
        <f t="shared" si="3"/>
        <v>1746.8899999999999</v>
      </c>
      <c r="H23" s="58"/>
      <c r="I23" s="39">
        <f t="shared" si="0"/>
        <v>1</v>
      </c>
    </row>
    <row r="24" spans="1:9" ht="15.75" x14ac:dyDescent="0.25">
      <c r="A24" s="5"/>
      <c r="I24" s="39">
        <f>SUM(I4:I6,I8,I9:I16,I18:I21)</f>
        <v>1</v>
      </c>
    </row>
    <row r="25" spans="1:9" ht="15.75" x14ac:dyDescent="0.25">
      <c r="A25" s="5"/>
      <c r="I25" s="39">
        <f>SUM(I7:I8,I17,I22)</f>
        <v>1</v>
      </c>
    </row>
    <row r="29" spans="1:9" ht="15.75" x14ac:dyDescent="0.25">
      <c r="B29" s="23"/>
      <c r="C29" s="16"/>
      <c r="D29" s="16"/>
      <c r="E29" s="16"/>
      <c r="F29" s="16"/>
      <c r="G29" s="16"/>
      <c r="H29" s="17"/>
    </row>
  </sheetData>
  <mergeCells count="11">
    <mergeCell ref="I2:I3"/>
    <mergeCell ref="H2:H3"/>
    <mergeCell ref="A4:A7"/>
    <mergeCell ref="A9:A17"/>
    <mergeCell ref="A18:A22"/>
    <mergeCell ref="A1:H1"/>
    <mergeCell ref="A2:A3"/>
    <mergeCell ref="B2:B3"/>
    <mergeCell ref="C2:C3"/>
    <mergeCell ref="D2:F2"/>
    <mergeCell ref="G2:G3"/>
  </mergeCells>
  <conditionalFormatting sqref="I24:I25">
    <cfRule type="cellIs" dxfId="1" priority="1" operator="notEqual">
      <formula>1</formula>
    </cfRule>
  </conditionalFormatting>
  <pageMargins left="0.7" right="0.7" top="0.75" bottom="0.75" header="0.3" footer="0.3"/>
  <pageSetup paperSize="9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504 сад.1</vt:lpstr>
      <vt:lpstr>504 сад.2</vt:lpstr>
      <vt:lpstr>504 сад.3</vt:lpstr>
      <vt:lpstr>504 сад.4</vt:lpstr>
      <vt:lpstr>504 сад.5</vt:lpstr>
      <vt:lpstr>504 сад.6</vt:lpstr>
      <vt:lpstr>504 сад.7</vt:lpstr>
      <vt:lpstr>504 сад.8</vt:lpstr>
      <vt:lpstr>504 сад.9</vt:lpstr>
      <vt:lpstr>504 сад.10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2025-10-07T11:56:43Z</dcterms:modified>
</cp:coreProperties>
</file>